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4_学校共有\≪R8年度≫\【1】５部会\学習研究系\★8年度関連資料\R８年度編集データ\①各教科等の年間指導計画\"/>
    </mc:Choice>
  </mc:AlternateContent>
  <xr:revisionPtr revIDLastSave="0" documentId="13_ncr:1_{7884BF02-D76F-4838-91E6-2F7533917FB3}" xr6:coauthVersionLast="47" xr6:coauthVersionMax="47" xr10:uidLastSave="{00000000-0000-0000-0000-000000000000}"/>
  <bookViews>
    <workbookView xWindow="-120" yWindow="-120" windowWidth="20730" windowHeight="11040" activeTab="5" xr2:uid="{00000000-000D-0000-FFFF-FFFF00000000}"/>
  </bookViews>
  <sheets>
    <sheet name="第１学年" sheetId="36" r:id="rId1"/>
    <sheet name="第２学年 " sheetId="37" r:id="rId2"/>
    <sheet name="第３学年" sheetId="38" r:id="rId3"/>
    <sheet name="第４学年" sheetId="39" r:id="rId4"/>
    <sheet name="第５学年" sheetId="40" r:id="rId5"/>
    <sheet name="第６学年" sheetId="41" r:id="rId6"/>
  </sheets>
  <externalReferences>
    <externalReference r:id="rId7"/>
    <externalReference r:id="rId8"/>
    <externalReference r:id="rId9"/>
    <externalReference r:id="rId10"/>
  </externalReferences>
  <definedNames>
    <definedName name="_xlnm.Print_Area" localSheetId="0">第１学年!$A$1:$AG$72</definedName>
    <definedName name="_xlnm.Print_Area" localSheetId="1">'第２学年 '!$A$1:$AG$70</definedName>
    <definedName name="_xlnm.Print_Area" localSheetId="2">第３学年!$A$1:$AG$86</definedName>
    <definedName name="_xlnm.Print_Area" localSheetId="3">第４学年!$A$1:$AG$84</definedName>
    <definedName name="_xlnm.Print_Area" localSheetId="4">第５学年!$A$1:$AG$92</definedName>
    <definedName name="_xlnm.Print_Area" localSheetId="5">第６学年!$A$1:$AG$87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" i="41" l="1"/>
  <c r="AB87" i="41"/>
  <c r="B87" i="41"/>
  <c r="Y86" i="41"/>
  <c r="W86" i="41"/>
  <c r="U86" i="41"/>
  <c r="S86" i="41"/>
  <c r="Q86" i="41"/>
  <c r="O86" i="41"/>
  <c r="M86" i="41"/>
  <c r="K86" i="41"/>
  <c r="I86" i="41"/>
  <c r="G86" i="41"/>
  <c r="E86" i="41"/>
  <c r="C86" i="41"/>
  <c r="AA82" i="41" s="1"/>
  <c r="Y81" i="41"/>
  <c r="W81" i="41"/>
  <c r="U81" i="41"/>
  <c r="S81" i="41"/>
  <c r="Q81" i="41"/>
  <c r="O81" i="41"/>
  <c r="M81" i="41"/>
  <c r="K81" i="41"/>
  <c r="I81" i="41"/>
  <c r="G81" i="41"/>
  <c r="E81" i="41"/>
  <c r="C81" i="41"/>
  <c r="AA78" i="41" s="1"/>
  <c r="Y77" i="41"/>
  <c r="W77" i="41"/>
  <c r="U77" i="41"/>
  <c r="S77" i="41"/>
  <c r="Q77" i="41"/>
  <c r="O77" i="41"/>
  <c r="M77" i="41"/>
  <c r="K77" i="41"/>
  <c r="I77" i="41"/>
  <c r="G77" i="41"/>
  <c r="E77" i="41"/>
  <c r="C77" i="41"/>
  <c r="AA73" i="41" s="1"/>
  <c r="Y72" i="41"/>
  <c r="W72" i="41"/>
  <c r="U72" i="41"/>
  <c r="S72" i="41"/>
  <c r="Q72" i="41"/>
  <c r="AA71" i="41" s="1"/>
  <c r="O72" i="41"/>
  <c r="M72" i="41"/>
  <c r="K72" i="41"/>
  <c r="I72" i="41"/>
  <c r="G72" i="41"/>
  <c r="E72" i="41"/>
  <c r="C72" i="41"/>
  <c r="Y70" i="41"/>
  <c r="W70" i="41"/>
  <c r="U70" i="41"/>
  <c r="S70" i="41"/>
  <c r="Q70" i="41"/>
  <c r="O70" i="41"/>
  <c r="M70" i="41"/>
  <c r="K70" i="41"/>
  <c r="AA67" i="41" s="1"/>
  <c r="I70" i="41"/>
  <c r="G70" i="41"/>
  <c r="E70" i="41"/>
  <c r="C70" i="41"/>
  <c r="Y66" i="41"/>
  <c r="W66" i="41"/>
  <c r="U66" i="41"/>
  <c r="S66" i="41"/>
  <c r="Q66" i="41"/>
  <c r="O66" i="41"/>
  <c r="M66" i="41"/>
  <c r="K66" i="41"/>
  <c r="I66" i="41"/>
  <c r="G66" i="41"/>
  <c r="E66" i="41"/>
  <c r="AA63" i="41" s="1"/>
  <c r="C66" i="41"/>
  <c r="Y62" i="41"/>
  <c r="W62" i="41"/>
  <c r="U62" i="41"/>
  <c r="S62" i="41"/>
  <c r="Q62" i="41"/>
  <c r="O62" i="41"/>
  <c r="AA58" i="41" s="1"/>
  <c r="M62" i="41"/>
  <c r="K62" i="41"/>
  <c r="I62" i="41"/>
  <c r="G62" i="41"/>
  <c r="E62" i="41"/>
  <c r="C62" i="41"/>
  <c r="G57" i="41"/>
  <c r="AA54" i="41" s="1"/>
  <c r="E57" i="41"/>
  <c r="Y53" i="41"/>
  <c r="W53" i="41"/>
  <c r="U53" i="41"/>
  <c r="S53" i="41"/>
  <c r="Q53" i="41"/>
  <c r="O53" i="41"/>
  <c r="AA51" i="41" s="1"/>
  <c r="M53" i="41"/>
  <c r="K53" i="41"/>
  <c r="I53" i="41"/>
  <c r="G53" i="41"/>
  <c r="E53" i="41"/>
  <c r="C53" i="41"/>
  <c r="Y50" i="41"/>
  <c r="W50" i="41"/>
  <c r="U50" i="41"/>
  <c r="S50" i="41"/>
  <c r="Q50" i="41"/>
  <c r="O50" i="41"/>
  <c r="M50" i="41"/>
  <c r="K50" i="41"/>
  <c r="I50" i="41"/>
  <c r="G50" i="41"/>
  <c r="E50" i="41"/>
  <c r="AA46" i="41" s="1"/>
  <c r="C50" i="41"/>
  <c r="Y45" i="41"/>
  <c r="W45" i="41"/>
  <c r="U45" i="41"/>
  <c r="S45" i="41"/>
  <c r="Q45" i="41"/>
  <c r="O45" i="41"/>
  <c r="M45" i="41"/>
  <c r="K45" i="41"/>
  <c r="I45" i="41"/>
  <c r="G45" i="41"/>
  <c r="E45" i="41"/>
  <c r="C45" i="41"/>
  <c r="AA41" i="41" s="1"/>
  <c r="Y40" i="41"/>
  <c r="W40" i="41"/>
  <c r="U40" i="41"/>
  <c r="S40" i="41"/>
  <c r="Q40" i="41"/>
  <c r="O40" i="41"/>
  <c r="M40" i="41"/>
  <c r="K40" i="41"/>
  <c r="I40" i="41"/>
  <c r="G40" i="41"/>
  <c r="E40" i="41"/>
  <c r="C40" i="41"/>
  <c r="AA36" i="41" s="1"/>
  <c r="Y35" i="41"/>
  <c r="W35" i="41"/>
  <c r="U35" i="41"/>
  <c r="S35" i="41"/>
  <c r="Q35" i="41"/>
  <c r="O35" i="41"/>
  <c r="M35" i="41"/>
  <c r="K35" i="41"/>
  <c r="I35" i="41"/>
  <c r="G35" i="41"/>
  <c r="E35" i="41"/>
  <c r="C35" i="41"/>
  <c r="AA31" i="41" s="1"/>
  <c r="Y30" i="41"/>
  <c r="W30" i="41"/>
  <c r="U30" i="41"/>
  <c r="S30" i="41"/>
  <c r="Q30" i="41"/>
  <c r="O30" i="41"/>
  <c r="M30" i="41"/>
  <c r="K30" i="41"/>
  <c r="I30" i="41"/>
  <c r="G30" i="41"/>
  <c r="E30" i="41"/>
  <c r="C30" i="41"/>
  <c r="AA26" i="41"/>
  <c r="Y25" i="41"/>
  <c r="W25" i="41"/>
  <c r="U25" i="41"/>
  <c r="S25" i="41"/>
  <c r="Q25" i="41"/>
  <c r="O25" i="41"/>
  <c r="M25" i="41"/>
  <c r="K25" i="41"/>
  <c r="AA21" i="41" s="1"/>
  <c r="I25" i="41"/>
  <c r="G25" i="41"/>
  <c r="E25" i="41"/>
  <c r="C25" i="41"/>
  <c r="Y20" i="41"/>
  <c r="W20" i="41"/>
  <c r="U20" i="41"/>
  <c r="S20" i="41"/>
  <c r="Q20" i="41"/>
  <c r="O20" i="41"/>
  <c r="M20" i="41"/>
  <c r="K20" i="41"/>
  <c r="I20" i="41"/>
  <c r="G20" i="41"/>
  <c r="E20" i="41"/>
  <c r="AA16" i="41" s="1"/>
  <c r="C20" i="41"/>
  <c r="Y15" i="41"/>
  <c r="W15" i="41"/>
  <c r="U15" i="41"/>
  <c r="S15" i="41"/>
  <c r="Q15" i="41"/>
  <c r="O15" i="41"/>
  <c r="AA13" i="41" s="1"/>
  <c r="M15" i="41"/>
  <c r="K15" i="41"/>
  <c r="I15" i="41"/>
  <c r="G15" i="41"/>
  <c r="E15" i="41"/>
  <c r="C15" i="41"/>
  <c r="Y12" i="41"/>
  <c r="Y87" i="41" s="1"/>
  <c r="W12" i="41"/>
  <c r="W87" i="41" s="1"/>
  <c r="U12" i="41"/>
  <c r="U87" i="41" s="1"/>
  <c r="S12" i="41"/>
  <c r="S87" i="41" s="1"/>
  <c r="Q12" i="41"/>
  <c r="Q87" i="41" s="1"/>
  <c r="O12" i="41"/>
  <c r="O87" i="41" s="1"/>
  <c r="M12" i="41"/>
  <c r="M87" i="41" s="1"/>
  <c r="K12" i="41"/>
  <c r="K87" i="41" s="1"/>
  <c r="I12" i="41"/>
  <c r="I87" i="41" s="1"/>
  <c r="G12" i="41"/>
  <c r="G87" i="41" s="1"/>
  <c r="E12" i="41"/>
  <c r="E87" i="41" s="1"/>
  <c r="C12" i="41"/>
  <c r="C87" i="41" s="1"/>
  <c r="U1" i="41"/>
  <c r="K1" i="41"/>
  <c r="G1" i="41"/>
  <c r="Q1" i="41" s="1"/>
  <c r="AA1" i="41" l="1"/>
  <c r="AA6" i="41"/>
  <c r="AA87" i="41" s="1"/>
  <c r="AB2" i="41"/>
  <c r="AB92" i="40" l="1"/>
  <c r="B92" i="40"/>
  <c r="Y91" i="40"/>
  <c r="W91" i="40"/>
  <c r="U91" i="40"/>
  <c r="S91" i="40"/>
  <c r="Q91" i="40"/>
  <c r="O91" i="40"/>
  <c r="M91" i="40"/>
  <c r="K91" i="40"/>
  <c r="I91" i="40"/>
  <c r="G91" i="40"/>
  <c r="E91" i="40"/>
  <c r="AA87" i="40" s="1"/>
  <c r="C91" i="40"/>
  <c r="Y86" i="40"/>
  <c r="W86" i="40"/>
  <c r="U86" i="40"/>
  <c r="S86" i="40"/>
  <c r="Q86" i="40"/>
  <c r="O86" i="40"/>
  <c r="M86" i="40"/>
  <c r="K86" i="40"/>
  <c r="I86" i="40"/>
  <c r="G86" i="40"/>
  <c r="E86" i="40"/>
  <c r="C86" i="40"/>
  <c r="AA83" i="40" s="1"/>
  <c r="Y82" i="40"/>
  <c r="W82" i="40"/>
  <c r="U82" i="40"/>
  <c r="S82" i="40"/>
  <c r="Q82" i="40"/>
  <c r="O82" i="40"/>
  <c r="M82" i="40"/>
  <c r="K82" i="40"/>
  <c r="I82" i="40"/>
  <c r="AA78" i="40" s="1"/>
  <c r="G82" i="40"/>
  <c r="E82" i="40"/>
  <c r="C82" i="40"/>
  <c r="Y77" i="40"/>
  <c r="W77" i="40"/>
  <c r="U77" i="40"/>
  <c r="S77" i="40"/>
  <c r="Q77" i="40"/>
  <c r="O77" i="40"/>
  <c r="M77" i="40"/>
  <c r="K77" i="40"/>
  <c r="I77" i="40"/>
  <c r="G77" i="40"/>
  <c r="E77" i="40"/>
  <c r="C77" i="40"/>
  <c r="AA75" i="40" s="1"/>
  <c r="L75" i="40"/>
  <c r="Y74" i="40"/>
  <c r="W74" i="40"/>
  <c r="U74" i="40"/>
  <c r="S74" i="40"/>
  <c r="Q74" i="40"/>
  <c r="O74" i="40"/>
  <c r="M74" i="40"/>
  <c r="K74" i="40"/>
  <c r="I74" i="40"/>
  <c r="G74" i="40"/>
  <c r="E74" i="40"/>
  <c r="C74" i="40"/>
  <c r="AA71" i="40" s="1"/>
  <c r="Y70" i="40"/>
  <c r="W70" i="40"/>
  <c r="U70" i="40"/>
  <c r="S70" i="40"/>
  <c r="Q70" i="40"/>
  <c r="O70" i="40"/>
  <c r="M70" i="40"/>
  <c r="AA67" i="40" s="1"/>
  <c r="K70" i="40"/>
  <c r="I70" i="40"/>
  <c r="G70" i="40"/>
  <c r="E70" i="40"/>
  <c r="C70" i="40"/>
  <c r="Y66" i="40"/>
  <c r="W66" i="40"/>
  <c r="U66" i="40"/>
  <c r="S66" i="40"/>
  <c r="Q66" i="40"/>
  <c r="O66" i="40"/>
  <c r="M66" i="40"/>
  <c r="K66" i="40"/>
  <c r="I66" i="40"/>
  <c r="G66" i="40"/>
  <c r="E66" i="40"/>
  <c r="C66" i="40"/>
  <c r="AA62" i="40" s="1"/>
  <c r="Y61" i="40"/>
  <c r="W61" i="40"/>
  <c r="U61" i="40"/>
  <c r="S61" i="40"/>
  <c r="Q61" i="40"/>
  <c r="AA58" i="40" s="1"/>
  <c r="O61" i="40"/>
  <c r="M61" i="40"/>
  <c r="K61" i="40"/>
  <c r="I61" i="40"/>
  <c r="G61" i="40"/>
  <c r="E61" i="40"/>
  <c r="C61" i="40"/>
  <c r="Y57" i="40"/>
  <c r="W57" i="40"/>
  <c r="U57" i="40"/>
  <c r="S57" i="40"/>
  <c r="Q57" i="40"/>
  <c r="O57" i="40"/>
  <c r="M57" i="40"/>
  <c r="K57" i="40"/>
  <c r="I57" i="40"/>
  <c r="G57" i="40"/>
  <c r="E57" i="40"/>
  <c r="C57" i="40"/>
  <c r="AA55" i="40" s="1"/>
  <c r="Y54" i="40"/>
  <c r="W54" i="40"/>
  <c r="U54" i="40"/>
  <c r="S54" i="40"/>
  <c r="Q54" i="40"/>
  <c r="O54" i="40"/>
  <c r="M54" i="40"/>
  <c r="K54" i="40"/>
  <c r="I54" i="40"/>
  <c r="G54" i="40"/>
  <c r="E54" i="40"/>
  <c r="C54" i="40"/>
  <c r="AA50" i="40" s="1"/>
  <c r="Y49" i="40"/>
  <c r="W49" i="40"/>
  <c r="U49" i="40"/>
  <c r="S49" i="40"/>
  <c r="Q49" i="40"/>
  <c r="O49" i="40"/>
  <c r="O92" i="40" s="1"/>
  <c r="M49" i="40"/>
  <c r="K49" i="40"/>
  <c r="I49" i="40"/>
  <c r="G49" i="40"/>
  <c r="E49" i="40"/>
  <c r="C49" i="40"/>
  <c r="Y44" i="40"/>
  <c r="W44" i="40"/>
  <c r="U44" i="40"/>
  <c r="S44" i="40"/>
  <c r="Q44" i="40"/>
  <c r="O44" i="40"/>
  <c r="M44" i="40"/>
  <c r="K44" i="40"/>
  <c r="I44" i="40"/>
  <c r="G44" i="40"/>
  <c r="E44" i="40"/>
  <c r="AA40" i="40" s="1"/>
  <c r="C44" i="40"/>
  <c r="Y39" i="40"/>
  <c r="W39" i="40"/>
  <c r="U39" i="40"/>
  <c r="S39" i="40"/>
  <c r="Q39" i="40"/>
  <c r="O39" i="40"/>
  <c r="M39" i="40"/>
  <c r="K39" i="40"/>
  <c r="I39" i="40"/>
  <c r="G39" i="40"/>
  <c r="E39" i="40"/>
  <c r="C39" i="40"/>
  <c r="AA35" i="40" s="1"/>
  <c r="Y34" i="40"/>
  <c r="W34" i="40"/>
  <c r="U34" i="40"/>
  <c r="S34" i="40"/>
  <c r="Q34" i="40"/>
  <c r="O34" i="40"/>
  <c r="M34" i="40"/>
  <c r="AA30" i="40" s="1"/>
  <c r="K34" i="40"/>
  <c r="I34" i="40"/>
  <c r="G34" i="40"/>
  <c r="E34" i="40"/>
  <c r="C34" i="40"/>
  <c r="Y29" i="40"/>
  <c r="W29" i="40"/>
  <c r="U29" i="40"/>
  <c r="S29" i="40"/>
  <c r="Q29" i="40"/>
  <c r="O29" i="40"/>
  <c r="M29" i="40"/>
  <c r="K29" i="40"/>
  <c r="I29" i="40"/>
  <c r="G29" i="40"/>
  <c r="E29" i="40"/>
  <c r="C29" i="40"/>
  <c r="AA25" i="40" s="1"/>
  <c r="Y24" i="40"/>
  <c r="W24" i="40"/>
  <c r="U24" i="40"/>
  <c r="S24" i="40"/>
  <c r="Q24" i="40"/>
  <c r="Q92" i="40" s="1"/>
  <c r="O24" i="40"/>
  <c r="M24" i="40"/>
  <c r="K24" i="40"/>
  <c r="I24" i="40"/>
  <c r="G24" i="40"/>
  <c r="E24" i="40"/>
  <c r="C24" i="40"/>
  <c r="AA19" i="40"/>
  <c r="Y18" i="40"/>
  <c r="W18" i="40"/>
  <c r="U18" i="40"/>
  <c r="S18" i="40"/>
  <c r="Q18" i="40"/>
  <c r="O18" i="40"/>
  <c r="M18" i="40"/>
  <c r="K18" i="40"/>
  <c r="I18" i="40"/>
  <c r="G18" i="40"/>
  <c r="E18" i="40"/>
  <c r="C18" i="40"/>
  <c r="AA15" i="40" s="1"/>
  <c r="Y14" i="40"/>
  <c r="Y92" i="40" s="1"/>
  <c r="W14" i="40"/>
  <c r="W92" i="40" s="1"/>
  <c r="U14" i="40"/>
  <c r="U92" i="40" s="1"/>
  <c r="S14" i="40"/>
  <c r="S92" i="40" s="1"/>
  <c r="Q14" i="40"/>
  <c r="O14" i="40"/>
  <c r="M14" i="40"/>
  <c r="M92" i="40" s="1"/>
  <c r="K14" i="40"/>
  <c r="K92" i="40" s="1"/>
  <c r="I14" i="40"/>
  <c r="I92" i="40" s="1"/>
  <c r="G14" i="40"/>
  <c r="G92" i="40" s="1"/>
  <c r="E14" i="40"/>
  <c r="E92" i="40" s="1"/>
  <c r="C14" i="40"/>
  <c r="AA6" i="40" s="1"/>
  <c r="H2" i="40"/>
  <c r="AB2" i="40" s="1"/>
  <c r="U1" i="40"/>
  <c r="K1" i="40"/>
  <c r="G1" i="40"/>
  <c r="AA1" i="40" s="1"/>
  <c r="Q1" i="40" l="1"/>
  <c r="AA92" i="40"/>
  <c r="C92" i="40"/>
  <c r="AA45" i="40"/>
  <c r="R2" i="40"/>
  <c r="AB84" i="39" l="1"/>
  <c r="B84" i="39"/>
  <c r="Y83" i="39"/>
  <c r="W83" i="39"/>
  <c r="U83" i="39"/>
  <c r="S83" i="39"/>
  <c r="Q83" i="39"/>
  <c r="O83" i="39"/>
  <c r="M83" i="39"/>
  <c r="K83" i="39"/>
  <c r="I83" i="39"/>
  <c r="G83" i="39"/>
  <c r="AA79" i="39" s="1"/>
  <c r="E83" i="39"/>
  <c r="C83" i="39"/>
  <c r="K78" i="39"/>
  <c r="AA75" i="39" s="1"/>
  <c r="Y74" i="39"/>
  <c r="W74" i="39"/>
  <c r="U74" i="39"/>
  <c r="S74" i="39"/>
  <c r="Q74" i="39"/>
  <c r="O74" i="39"/>
  <c r="M74" i="39"/>
  <c r="K74" i="39"/>
  <c r="I74" i="39"/>
  <c r="G74" i="39"/>
  <c r="E74" i="39"/>
  <c r="AA70" i="39" s="1"/>
  <c r="C74" i="39"/>
  <c r="K69" i="39"/>
  <c r="AA68" i="39" s="1"/>
  <c r="Y67" i="39"/>
  <c r="W67" i="39"/>
  <c r="U67" i="39"/>
  <c r="S67" i="39"/>
  <c r="Q67" i="39"/>
  <c r="O67" i="39"/>
  <c r="M67" i="39"/>
  <c r="K67" i="39"/>
  <c r="I67" i="39"/>
  <c r="G67" i="39"/>
  <c r="E67" i="39"/>
  <c r="C67" i="39"/>
  <c r="AA64" i="39" s="1"/>
  <c r="Y63" i="39"/>
  <c r="W63" i="39"/>
  <c r="U63" i="39"/>
  <c r="S63" i="39"/>
  <c r="Q63" i="39"/>
  <c r="O63" i="39"/>
  <c r="M63" i="39"/>
  <c r="AA60" i="39" s="1"/>
  <c r="K63" i="39"/>
  <c r="I63" i="39"/>
  <c r="G63" i="39"/>
  <c r="E63" i="39"/>
  <c r="C63" i="39"/>
  <c r="Y59" i="39"/>
  <c r="W59" i="39"/>
  <c r="U59" i="39"/>
  <c r="S59" i="39"/>
  <c r="Q59" i="39"/>
  <c r="O59" i="39"/>
  <c r="M59" i="39"/>
  <c r="K59" i="39"/>
  <c r="I59" i="39"/>
  <c r="G59" i="39"/>
  <c r="AA55" i="39" s="1"/>
  <c r="E59" i="39"/>
  <c r="C59" i="39"/>
  <c r="Y54" i="39"/>
  <c r="W54" i="39"/>
  <c r="U54" i="39"/>
  <c r="S54" i="39"/>
  <c r="Q54" i="39"/>
  <c r="O54" i="39"/>
  <c r="M54" i="39"/>
  <c r="K54" i="39"/>
  <c r="I54" i="39"/>
  <c r="G54" i="39"/>
  <c r="E54" i="39"/>
  <c r="C54" i="39"/>
  <c r="AA50" i="39"/>
  <c r="Y49" i="39"/>
  <c r="W49" i="39"/>
  <c r="U49" i="39"/>
  <c r="S49" i="39"/>
  <c r="Q49" i="39"/>
  <c r="O49" i="39"/>
  <c r="M49" i="39"/>
  <c r="K49" i="39"/>
  <c r="I49" i="39"/>
  <c r="G49" i="39"/>
  <c r="E49" i="39"/>
  <c r="C49" i="39"/>
  <c r="AA47" i="39" s="1"/>
  <c r="Y46" i="39"/>
  <c r="W46" i="39"/>
  <c r="U46" i="39"/>
  <c r="S46" i="39"/>
  <c r="Q46" i="39"/>
  <c r="O46" i="39"/>
  <c r="M46" i="39"/>
  <c r="K46" i="39"/>
  <c r="I46" i="39"/>
  <c r="G46" i="39"/>
  <c r="E46" i="39"/>
  <c r="C46" i="39"/>
  <c r="AA42" i="39" s="1"/>
  <c r="Y41" i="39"/>
  <c r="W41" i="39"/>
  <c r="U41" i="39"/>
  <c r="S41" i="39"/>
  <c r="Q41" i="39"/>
  <c r="O41" i="39"/>
  <c r="AA37" i="39" s="1"/>
  <c r="M41" i="39"/>
  <c r="K41" i="39"/>
  <c r="I41" i="39"/>
  <c r="G41" i="39"/>
  <c r="E41" i="39"/>
  <c r="C41" i="39"/>
  <c r="Y36" i="39"/>
  <c r="W36" i="39"/>
  <c r="U36" i="39"/>
  <c r="S36" i="39"/>
  <c r="Q36" i="39"/>
  <c r="O36" i="39"/>
  <c r="M36" i="39"/>
  <c r="K36" i="39"/>
  <c r="I36" i="39"/>
  <c r="G36" i="39"/>
  <c r="E36" i="39"/>
  <c r="C36" i="39"/>
  <c r="AA32" i="39" s="1"/>
  <c r="Y31" i="39"/>
  <c r="W31" i="39"/>
  <c r="U31" i="39"/>
  <c r="S31" i="39"/>
  <c r="Q31" i="39"/>
  <c r="O31" i="39"/>
  <c r="M31" i="39"/>
  <c r="K31" i="39"/>
  <c r="I31" i="39"/>
  <c r="G31" i="39"/>
  <c r="E31" i="39"/>
  <c r="C31" i="39"/>
  <c r="AA27" i="39" s="1"/>
  <c r="Y26" i="39"/>
  <c r="W26" i="39"/>
  <c r="U26" i="39"/>
  <c r="S26" i="39"/>
  <c r="Q26" i="39"/>
  <c r="O26" i="39"/>
  <c r="O84" i="39" s="1"/>
  <c r="M26" i="39"/>
  <c r="AA22" i="39" s="1"/>
  <c r="K26" i="39"/>
  <c r="I26" i="39"/>
  <c r="G26" i="39"/>
  <c r="E26" i="39"/>
  <c r="C26" i="39"/>
  <c r="Y21" i="39"/>
  <c r="W21" i="39"/>
  <c r="W84" i="39" s="1"/>
  <c r="U21" i="39"/>
  <c r="S21" i="39"/>
  <c r="Q21" i="39"/>
  <c r="O21" i="39"/>
  <c r="M21" i="39"/>
  <c r="K21" i="39"/>
  <c r="I21" i="39"/>
  <c r="G21" i="39"/>
  <c r="G84" i="39" s="1"/>
  <c r="E21" i="39"/>
  <c r="C21" i="39"/>
  <c r="Y16" i="39"/>
  <c r="W16" i="39"/>
  <c r="U16" i="39"/>
  <c r="S16" i="39"/>
  <c r="Q16" i="39"/>
  <c r="Q84" i="39" s="1"/>
  <c r="O16" i="39"/>
  <c r="M16" i="39"/>
  <c r="K16" i="39"/>
  <c r="I16" i="39"/>
  <c r="G16" i="39"/>
  <c r="E16" i="39"/>
  <c r="C16" i="39"/>
  <c r="Y13" i="39"/>
  <c r="Y84" i="39" s="1"/>
  <c r="W13" i="39"/>
  <c r="U13" i="39"/>
  <c r="U84" i="39" s="1"/>
  <c r="S13" i="39"/>
  <c r="S84" i="39" s="1"/>
  <c r="Q13" i="39"/>
  <c r="O13" i="39"/>
  <c r="M13" i="39"/>
  <c r="K13" i="39"/>
  <c r="K84" i="39" s="1"/>
  <c r="I13" i="39"/>
  <c r="I84" i="39" s="1"/>
  <c r="G13" i="39"/>
  <c r="E13" i="39"/>
  <c r="E84" i="39" s="1"/>
  <c r="C13" i="39"/>
  <c r="C84" i="39" s="1"/>
  <c r="H2" i="39"/>
  <c r="R2" i="39" s="1"/>
  <c r="U1" i="39"/>
  <c r="K1" i="39"/>
  <c r="G1" i="39"/>
  <c r="AA1" i="39" s="1"/>
  <c r="Q1" i="39" l="1"/>
  <c r="AA14" i="39"/>
  <c r="AA6" i="39"/>
  <c r="M84" i="39"/>
  <c r="AB2" i="39"/>
  <c r="AA17" i="39"/>
  <c r="AA84" i="39" l="1"/>
  <c r="AB86" i="38" l="1"/>
  <c r="B86" i="38"/>
  <c r="Y85" i="38"/>
  <c r="W85" i="38"/>
  <c r="U85" i="38"/>
  <c r="S85" i="38"/>
  <c r="Q85" i="38"/>
  <c r="O85" i="38"/>
  <c r="M85" i="38"/>
  <c r="K85" i="38"/>
  <c r="I85" i="38"/>
  <c r="AA81" i="38" s="1"/>
  <c r="G85" i="38"/>
  <c r="E85" i="38"/>
  <c r="C85" i="38"/>
  <c r="AA77" i="38"/>
  <c r="Y76" i="38"/>
  <c r="W76" i="38"/>
  <c r="U76" i="38"/>
  <c r="S76" i="38"/>
  <c r="Q76" i="38"/>
  <c r="O76" i="38"/>
  <c r="M76" i="38"/>
  <c r="K76" i="38"/>
  <c r="I76" i="38"/>
  <c r="G76" i="38"/>
  <c r="E76" i="38"/>
  <c r="AA72" i="38" s="1"/>
  <c r="AA70" i="38"/>
  <c r="K69" i="38"/>
  <c r="AA66" i="38"/>
  <c r="Y65" i="38"/>
  <c r="W65" i="38"/>
  <c r="U65" i="38"/>
  <c r="S65" i="38"/>
  <c r="Q65" i="38"/>
  <c r="O65" i="38"/>
  <c r="M65" i="38"/>
  <c r="K65" i="38"/>
  <c r="I65" i="38"/>
  <c r="G65" i="38"/>
  <c r="E65" i="38"/>
  <c r="C65" i="38"/>
  <c r="AA62" i="38" s="1"/>
  <c r="Y61" i="38"/>
  <c r="W61" i="38"/>
  <c r="U61" i="38"/>
  <c r="S61" i="38"/>
  <c r="Q61" i="38"/>
  <c r="O61" i="38"/>
  <c r="M61" i="38"/>
  <c r="K61" i="38"/>
  <c r="I61" i="38"/>
  <c r="G61" i="38"/>
  <c r="E61" i="38"/>
  <c r="C61" i="38"/>
  <c r="AA57" i="38"/>
  <c r="Y56" i="38"/>
  <c r="W56" i="38"/>
  <c r="U56" i="38"/>
  <c r="S56" i="38"/>
  <c r="Q56" i="38"/>
  <c r="O56" i="38"/>
  <c r="M56" i="38"/>
  <c r="K56" i="38"/>
  <c r="I56" i="38"/>
  <c r="G56" i="38"/>
  <c r="E56" i="38"/>
  <c r="C56" i="38"/>
  <c r="AA52" i="38" s="1"/>
  <c r="Y51" i="38"/>
  <c r="W51" i="38"/>
  <c r="U51" i="38"/>
  <c r="S51" i="38"/>
  <c r="Q51" i="38"/>
  <c r="O51" i="38"/>
  <c r="M51" i="38"/>
  <c r="K51" i="38"/>
  <c r="I51" i="38"/>
  <c r="G51" i="38"/>
  <c r="E51" i="38"/>
  <c r="C51" i="38"/>
  <c r="AA49" i="38"/>
  <c r="Y48" i="38"/>
  <c r="W48" i="38"/>
  <c r="U48" i="38"/>
  <c r="S48" i="38"/>
  <c r="Q48" i="38"/>
  <c r="O48" i="38"/>
  <c r="M48" i="38"/>
  <c r="K48" i="38"/>
  <c r="I48" i="38"/>
  <c r="G48" i="38"/>
  <c r="E48" i="38"/>
  <c r="C48" i="38"/>
  <c r="AA44" i="38" s="1"/>
  <c r="Y43" i="38"/>
  <c r="W43" i="38"/>
  <c r="U43" i="38"/>
  <c r="S43" i="38"/>
  <c r="Q43" i="38"/>
  <c r="O43" i="38"/>
  <c r="M43" i="38"/>
  <c r="K43" i="38"/>
  <c r="I43" i="38"/>
  <c r="G43" i="38"/>
  <c r="E43" i="38"/>
  <c r="AA39" i="38" s="1"/>
  <c r="C43" i="38"/>
  <c r="Y38" i="38"/>
  <c r="W38" i="38"/>
  <c r="U38" i="38"/>
  <c r="S38" i="38"/>
  <c r="Q38" i="38"/>
  <c r="O38" i="38"/>
  <c r="O86" i="38" s="1"/>
  <c r="M38" i="38"/>
  <c r="K38" i="38"/>
  <c r="I38" i="38"/>
  <c r="G38" i="38"/>
  <c r="E38" i="38"/>
  <c r="C38" i="38"/>
  <c r="AA34" i="38" s="1"/>
  <c r="Y33" i="38"/>
  <c r="W33" i="38"/>
  <c r="U33" i="38"/>
  <c r="S33" i="38"/>
  <c r="Q33" i="38"/>
  <c r="O33" i="38"/>
  <c r="M33" i="38"/>
  <c r="K33" i="38"/>
  <c r="I33" i="38"/>
  <c r="AA29" i="38" s="1"/>
  <c r="G33" i="38"/>
  <c r="E33" i="38"/>
  <c r="C33" i="38"/>
  <c r="Y28" i="38"/>
  <c r="W28" i="38"/>
  <c r="U28" i="38"/>
  <c r="S28" i="38"/>
  <c r="S86" i="38" s="1"/>
  <c r="Q28" i="38"/>
  <c r="O28" i="38"/>
  <c r="M28" i="38"/>
  <c r="K28" i="38"/>
  <c r="I28" i="38"/>
  <c r="G28" i="38"/>
  <c r="E28" i="38"/>
  <c r="C28" i="38"/>
  <c r="AA24" i="38" s="1"/>
  <c r="Y23" i="38"/>
  <c r="W23" i="38"/>
  <c r="U23" i="38"/>
  <c r="S23" i="38"/>
  <c r="Q23" i="38"/>
  <c r="O23" i="38"/>
  <c r="M23" i="38"/>
  <c r="AA19" i="38" s="1"/>
  <c r="K23" i="38"/>
  <c r="I23" i="38"/>
  <c r="G23" i="38"/>
  <c r="E23" i="38"/>
  <c r="C23" i="38"/>
  <c r="Y18" i="38"/>
  <c r="W18" i="38"/>
  <c r="U18" i="38"/>
  <c r="S18" i="38"/>
  <c r="Q18" i="38"/>
  <c r="O18" i="38"/>
  <c r="M18" i="38"/>
  <c r="K18" i="38"/>
  <c r="I18" i="38"/>
  <c r="G18" i="38"/>
  <c r="E18" i="38"/>
  <c r="C18" i="38"/>
  <c r="AA15" i="38" s="1"/>
  <c r="Y14" i="38"/>
  <c r="Y86" i="38" s="1"/>
  <c r="W14" i="38"/>
  <c r="W86" i="38" s="1"/>
  <c r="U14" i="38"/>
  <c r="U86" i="38" s="1"/>
  <c r="S14" i="38"/>
  <c r="Q14" i="38"/>
  <c r="Q86" i="38" s="1"/>
  <c r="O14" i="38"/>
  <c r="M14" i="38"/>
  <c r="M86" i="38" s="1"/>
  <c r="K14" i="38"/>
  <c r="K86" i="38" s="1"/>
  <c r="I14" i="38"/>
  <c r="I86" i="38" s="1"/>
  <c r="G14" i="38"/>
  <c r="G86" i="38" s="1"/>
  <c r="E14" i="38"/>
  <c r="E86" i="38" s="1"/>
  <c r="C14" i="38"/>
  <c r="AA9" i="38"/>
  <c r="AB2" i="38"/>
  <c r="R2" i="38"/>
  <c r="AA1" i="38"/>
  <c r="U1" i="38"/>
  <c r="Q1" i="38"/>
  <c r="K1" i="38"/>
  <c r="AA86" i="38" l="1"/>
  <c r="C86" i="38"/>
  <c r="R2" i="36" l="1"/>
  <c r="AB2" i="37"/>
  <c r="G1" i="37"/>
  <c r="Q1" i="37" s="1"/>
  <c r="K1" i="37"/>
  <c r="U1" i="37"/>
  <c r="C14" i="37"/>
  <c r="C70" i="37" s="1"/>
  <c r="E14" i="37"/>
  <c r="G14" i="37"/>
  <c r="I14" i="37"/>
  <c r="K14" i="37"/>
  <c r="M14" i="37"/>
  <c r="M70" i="37" s="1"/>
  <c r="O14" i="37"/>
  <c r="O70" i="37" s="1"/>
  <c r="Q14" i="37"/>
  <c r="Q70" i="37" s="1"/>
  <c r="S14" i="37"/>
  <c r="S70" i="37" s="1"/>
  <c r="U14" i="37"/>
  <c r="W14" i="37"/>
  <c r="Y14" i="37"/>
  <c r="C18" i="37"/>
  <c r="AA15" i="37" s="1"/>
  <c r="E18" i="37"/>
  <c r="E70" i="37" s="1"/>
  <c r="G18" i="37"/>
  <c r="G70" i="37" s="1"/>
  <c r="I18" i="37"/>
  <c r="I70" i="37" s="1"/>
  <c r="K18" i="37"/>
  <c r="M18" i="37"/>
  <c r="O18" i="37"/>
  <c r="Q18" i="37"/>
  <c r="S18" i="37"/>
  <c r="U18" i="37"/>
  <c r="U70" i="37" s="1"/>
  <c r="W18" i="37"/>
  <c r="W70" i="37" s="1"/>
  <c r="Y18" i="37"/>
  <c r="Y70" i="37" s="1"/>
  <c r="C24" i="37"/>
  <c r="AA19" i="37" s="1"/>
  <c r="E24" i="37"/>
  <c r="G24" i="37"/>
  <c r="I24" i="37"/>
  <c r="K24" i="37"/>
  <c r="M24" i="37"/>
  <c r="O24" i="37"/>
  <c r="Q24" i="37"/>
  <c r="S24" i="37"/>
  <c r="U24" i="37"/>
  <c r="W24" i="37"/>
  <c r="Y24" i="37"/>
  <c r="C29" i="37"/>
  <c r="AA25" i="37" s="1"/>
  <c r="E29" i="37"/>
  <c r="G29" i="37"/>
  <c r="I29" i="37"/>
  <c r="K29" i="37"/>
  <c r="M29" i="37"/>
  <c r="O29" i="37"/>
  <c r="Q29" i="37"/>
  <c r="S29" i="37"/>
  <c r="U29" i="37"/>
  <c r="W29" i="37"/>
  <c r="Y29" i="37"/>
  <c r="C34" i="37"/>
  <c r="AA30" i="37" s="1"/>
  <c r="E34" i="37"/>
  <c r="G34" i="37"/>
  <c r="I34" i="37"/>
  <c r="K34" i="37"/>
  <c r="M34" i="37"/>
  <c r="O34" i="37"/>
  <c r="Q34" i="37"/>
  <c r="S34" i="37"/>
  <c r="U34" i="37"/>
  <c r="W34" i="37"/>
  <c r="Y34" i="37"/>
  <c r="AA35" i="37"/>
  <c r="C39" i="37"/>
  <c r="E39" i="37"/>
  <c r="G39" i="37"/>
  <c r="I39" i="37"/>
  <c r="K39" i="37"/>
  <c r="M39" i="37"/>
  <c r="O39" i="37"/>
  <c r="Q39" i="37"/>
  <c r="S39" i="37"/>
  <c r="U39" i="37"/>
  <c r="W39" i="37"/>
  <c r="Y39" i="37"/>
  <c r="C44" i="37"/>
  <c r="AA40" i="37" s="1"/>
  <c r="E44" i="37"/>
  <c r="G44" i="37"/>
  <c r="I44" i="37"/>
  <c r="K44" i="37"/>
  <c r="M44" i="37"/>
  <c r="O44" i="37"/>
  <c r="Q44" i="37"/>
  <c r="S44" i="37"/>
  <c r="U44" i="37"/>
  <c r="W44" i="37"/>
  <c r="Y44" i="37"/>
  <c r="C49" i="37"/>
  <c r="AA45" i="37" s="1"/>
  <c r="E49" i="37"/>
  <c r="G49" i="37"/>
  <c r="I49" i="37"/>
  <c r="K49" i="37"/>
  <c r="M49" i="37"/>
  <c r="O49" i="37"/>
  <c r="Q49" i="37"/>
  <c r="S49" i="37"/>
  <c r="U49" i="37"/>
  <c r="W49" i="37"/>
  <c r="Y49" i="37"/>
  <c r="C53" i="37"/>
  <c r="AA50" i="37" s="1"/>
  <c r="E53" i="37"/>
  <c r="G53" i="37"/>
  <c r="I53" i="37"/>
  <c r="K53" i="37"/>
  <c r="M53" i="37"/>
  <c r="O53" i="37"/>
  <c r="Q53" i="37"/>
  <c r="S53" i="37"/>
  <c r="U53" i="37"/>
  <c r="W53" i="37"/>
  <c r="Y53" i="37"/>
  <c r="AA54" i="37"/>
  <c r="C60" i="37"/>
  <c r="AA56" i="37" s="1"/>
  <c r="E60" i="37"/>
  <c r="G60" i="37"/>
  <c r="I60" i="37"/>
  <c r="K60" i="37"/>
  <c r="M60" i="37"/>
  <c r="O60" i="37"/>
  <c r="Q60" i="37"/>
  <c r="S60" i="37"/>
  <c r="U60" i="37"/>
  <c r="W60" i="37"/>
  <c r="Y60" i="37"/>
  <c r="C64" i="37"/>
  <c r="AA61" i="37" s="1"/>
  <c r="E64" i="37"/>
  <c r="G64" i="37"/>
  <c r="I64" i="37"/>
  <c r="K64" i="37"/>
  <c r="O64" i="37"/>
  <c r="Q64" i="37"/>
  <c r="S64" i="37"/>
  <c r="U64" i="37"/>
  <c r="W64" i="37"/>
  <c r="Y64" i="37"/>
  <c r="C69" i="37"/>
  <c r="AA65" i="37" s="1"/>
  <c r="E69" i="37"/>
  <c r="G69" i="37"/>
  <c r="I69" i="37"/>
  <c r="K69" i="37"/>
  <c r="M69" i="37"/>
  <c r="O69" i="37"/>
  <c r="Q69" i="37"/>
  <c r="S69" i="37"/>
  <c r="U69" i="37"/>
  <c r="W69" i="37"/>
  <c r="Y69" i="37"/>
  <c r="B70" i="37"/>
  <c r="K70" i="37"/>
  <c r="AB70" i="37"/>
  <c r="R2" i="37" l="1"/>
  <c r="AA1" i="37"/>
  <c r="AA6" i="37"/>
  <c r="AA70" i="37" s="1"/>
  <c r="K1" i="36" l="1"/>
  <c r="Q1" i="36"/>
  <c r="U1" i="36"/>
  <c r="AA1" i="36"/>
  <c r="AB2" i="36"/>
  <c r="C16" i="36"/>
  <c r="AA6" i="36" s="1"/>
  <c r="E16" i="36"/>
  <c r="G16" i="36"/>
  <c r="I16" i="36"/>
  <c r="K16" i="36"/>
  <c r="M16" i="36"/>
  <c r="O16" i="36"/>
  <c r="Q16" i="36"/>
  <c r="S16" i="36"/>
  <c r="U16" i="36"/>
  <c r="W16" i="36"/>
  <c r="Y16" i="36"/>
  <c r="C20" i="36"/>
  <c r="AA17" i="36" s="1"/>
  <c r="E20" i="36"/>
  <c r="E72" i="36" s="1"/>
  <c r="G20" i="36"/>
  <c r="I20" i="36"/>
  <c r="K20" i="36"/>
  <c r="M20" i="36"/>
  <c r="O20" i="36"/>
  <c r="Q20" i="36"/>
  <c r="Q72" i="36" s="1"/>
  <c r="S20" i="36"/>
  <c r="S72" i="36" s="1"/>
  <c r="U20" i="36"/>
  <c r="U72" i="36" s="1"/>
  <c r="W20" i="36"/>
  <c r="Y20" i="36"/>
  <c r="C26" i="36"/>
  <c r="AA21" i="36" s="1"/>
  <c r="E26" i="36"/>
  <c r="G26" i="36"/>
  <c r="G72" i="36" s="1"/>
  <c r="I26" i="36"/>
  <c r="I72" i="36" s="1"/>
  <c r="K26" i="36"/>
  <c r="K72" i="36" s="1"/>
  <c r="M26" i="36"/>
  <c r="O26" i="36"/>
  <c r="Q26" i="36"/>
  <c r="S26" i="36"/>
  <c r="U26" i="36"/>
  <c r="W26" i="36"/>
  <c r="W72" i="36" s="1"/>
  <c r="Y26" i="36"/>
  <c r="Y72" i="36" s="1"/>
  <c r="C31" i="36"/>
  <c r="E31" i="36"/>
  <c r="G31" i="36"/>
  <c r="I31" i="36"/>
  <c r="K31" i="36"/>
  <c r="M31" i="36"/>
  <c r="O31" i="36"/>
  <c r="Q31" i="36"/>
  <c r="AA27" i="36" s="1"/>
  <c r="S31" i="36"/>
  <c r="U31" i="36"/>
  <c r="W31" i="36"/>
  <c r="Y31" i="36"/>
  <c r="C36" i="36"/>
  <c r="AA32" i="36" s="1"/>
  <c r="E36" i="36"/>
  <c r="G36" i="36"/>
  <c r="I36" i="36"/>
  <c r="K36" i="36"/>
  <c r="M36" i="36"/>
  <c r="O36" i="36"/>
  <c r="Q36" i="36"/>
  <c r="S36" i="36"/>
  <c r="U36" i="36"/>
  <c r="W36" i="36"/>
  <c r="Y36" i="36"/>
  <c r="C41" i="36"/>
  <c r="AA37" i="36" s="1"/>
  <c r="E41" i="36"/>
  <c r="G41" i="36"/>
  <c r="I41" i="36"/>
  <c r="K41" i="36"/>
  <c r="M41" i="36"/>
  <c r="M72" i="36" s="1"/>
  <c r="O41" i="36"/>
  <c r="Q41" i="36"/>
  <c r="S41" i="36"/>
  <c r="U41" i="36"/>
  <c r="W41" i="36"/>
  <c r="Y41" i="36"/>
  <c r="C46" i="36"/>
  <c r="AA42" i="36" s="1"/>
  <c r="E46" i="36"/>
  <c r="G46" i="36"/>
  <c r="I46" i="36"/>
  <c r="K46" i="36"/>
  <c r="M46" i="36"/>
  <c r="O46" i="36"/>
  <c r="Q46" i="36"/>
  <c r="S46" i="36"/>
  <c r="U46" i="36"/>
  <c r="W46" i="36"/>
  <c r="Y46" i="36"/>
  <c r="C51" i="36"/>
  <c r="AA47" i="36" s="1"/>
  <c r="E51" i="36"/>
  <c r="G51" i="36"/>
  <c r="I51" i="36"/>
  <c r="K51" i="36"/>
  <c r="M51" i="36"/>
  <c r="O51" i="36"/>
  <c r="Q51" i="36"/>
  <c r="S51" i="36"/>
  <c r="U51" i="36"/>
  <c r="W51" i="36"/>
  <c r="Y51" i="36"/>
  <c r="C55" i="36"/>
  <c r="AA52" i="36" s="1"/>
  <c r="E55" i="36"/>
  <c r="G55" i="36"/>
  <c r="I55" i="36"/>
  <c r="K55" i="36"/>
  <c r="M55" i="36"/>
  <c r="O55" i="36"/>
  <c r="Q55" i="36"/>
  <c r="S55" i="36"/>
  <c r="U55" i="36"/>
  <c r="W55" i="36"/>
  <c r="Y55" i="36"/>
  <c r="E57" i="36"/>
  <c r="AA56" i="36" s="1"/>
  <c r="G57" i="36"/>
  <c r="I57" i="36"/>
  <c r="K57" i="36"/>
  <c r="M57" i="36"/>
  <c r="O57" i="36"/>
  <c r="Q57" i="36"/>
  <c r="S57" i="36"/>
  <c r="U57" i="36"/>
  <c r="W57" i="36"/>
  <c r="Y57" i="36"/>
  <c r="C62" i="36"/>
  <c r="AA58" i="36" s="1"/>
  <c r="E62" i="36"/>
  <c r="G62" i="36"/>
  <c r="I62" i="36"/>
  <c r="K62" i="36"/>
  <c r="M62" i="36"/>
  <c r="O62" i="36"/>
  <c r="Q62" i="36"/>
  <c r="S62" i="36"/>
  <c r="U62" i="36"/>
  <c r="W62" i="36"/>
  <c r="Y62" i="36"/>
  <c r="C66" i="36"/>
  <c r="AA63" i="36" s="1"/>
  <c r="E66" i="36"/>
  <c r="G66" i="36"/>
  <c r="I66" i="36"/>
  <c r="K66" i="36"/>
  <c r="M66" i="36"/>
  <c r="O66" i="36"/>
  <c r="Q66" i="36"/>
  <c r="S66" i="36"/>
  <c r="U66" i="36"/>
  <c r="W66" i="36"/>
  <c r="Y66" i="36"/>
  <c r="C71" i="36"/>
  <c r="AA67" i="36" s="1"/>
  <c r="E71" i="36"/>
  <c r="G71" i="36"/>
  <c r="I71" i="36"/>
  <c r="K71" i="36"/>
  <c r="M71" i="36"/>
  <c r="O71" i="36"/>
  <c r="Q71" i="36"/>
  <c r="S71" i="36"/>
  <c r="U71" i="36"/>
  <c r="W71" i="36"/>
  <c r="Y71" i="36"/>
  <c r="B72" i="36"/>
  <c r="O72" i="36"/>
  <c r="AB72" i="36"/>
  <c r="AA72" i="36" l="1"/>
  <c r="C72" i="36"/>
</calcChain>
</file>

<file path=xl/sharedStrings.xml><?xml version="1.0" encoding="utf-8"?>
<sst xmlns="http://schemas.openxmlformats.org/spreadsheetml/2006/main" count="2345" uniqueCount="1357">
  <si>
    <t>国語</t>
    <rPh sb="0" eb="2">
      <t>コクゴ</t>
    </rPh>
    <phoneticPr fontId="1"/>
  </si>
  <si>
    <t>書写</t>
    <rPh sb="0" eb="2">
      <t>ショシャ</t>
    </rPh>
    <phoneticPr fontId="1"/>
  </si>
  <si>
    <t>社会</t>
    <rPh sb="0" eb="2">
      <t>シャカイ</t>
    </rPh>
    <phoneticPr fontId="1"/>
  </si>
  <si>
    <t>算数</t>
    <rPh sb="0" eb="2">
      <t>サンスウ</t>
    </rPh>
    <phoneticPr fontId="1"/>
  </si>
  <si>
    <t>理科</t>
    <rPh sb="0" eb="2">
      <t>リカ</t>
    </rPh>
    <phoneticPr fontId="1"/>
  </si>
  <si>
    <t>生活</t>
    <rPh sb="0" eb="2">
      <t>セイカツ</t>
    </rPh>
    <phoneticPr fontId="1"/>
  </si>
  <si>
    <t>音楽</t>
    <rPh sb="0" eb="2">
      <t>オンガク</t>
    </rPh>
    <phoneticPr fontId="1"/>
  </si>
  <si>
    <t>体育</t>
    <rPh sb="0" eb="2">
      <t>タイイク</t>
    </rPh>
    <phoneticPr fontId="1"/>
  </si>
  <si>
    <t>４月</t>
    <rPh sb="1" eb="2">
      <t>ガツ</t>
    </rPh>
    <phoneticPr fontId="1"/>
  </si>
  <si>
    <t>時数</t>
    <rPh sb="0" eb="2">
      <t>ジスウ</t>
    </rPh>
    <phoneticPr fontId="1"/>
  </si>
  <si>
    <t>単元名</t>
    <rPh sb="0" eb="3">
      <t>タンゲンメイ</t>
    </rPh>
    <phoneticPr fontId="1"/>
  </si>
  <si>
    <t>保健</t>
    <rPh sb="0" eb="2">
      <t>ホケン</t>
    </rPh>
    <phoneticPr fontId="1"/>
  </si>
  <si>
    <t>外国語活動</t>
    <rPh sb="0" eb="3">
      <t>ガイコクゴ</t>
    </rPh>
    <rPh sb="3" eb="5">
      <t>カツドウ</t>
    </rPh>
    <phoneticPr fontId="1"/>
  </si>
  <si>
    <t>児童会活動</t>
    <rPh sb="0" eb="3">
      <t>ジドウカイ</t>
    </rPh>
    <rPh sb="3" eb="5">
      <t>カツドウ</t>
    </rPh>
    <phoneticPr fontId="1"/>
  </si>
  <si>
    <t>特別活動
（学級活動）</t>
    <rPh sb="0" eb="2">
      <t>トクベツ</t>
    </rPh>
    <rPh sb="2" eb="4">
      <t>カツドウ</t>
    </rPh>
    <rPh sb="6" eb="8">
      <t>ガッキュウ</t>
    </rPh>
    <rPh sb="8" eb="10">
      <t>カツドウ</t>
    </rPh>
    <phoneticPr fontId="1"/>
  </si>
  <si>
    <t>特別の教科
道徳</t>
    <rPh sb="0" eb="2">
      <t>トクベツ</t>
    </rPh>
    <rPh sb="3" eb="5">
      <t>キョウカ</t>
    </rPh>
    <rPh sb="6" eb="8">
      <t>ドウトク</t>
    </rPh>
    <phoneticPr fontId="1"/>
  </si>
  <si>
    <t>外国語</t>
    <rPh sb="0" eb="3">
      <t>ガイコクゴ</t>
    </rPh>
    <phoneticPr fontId="1"/>
  </si>
  <si>
    <t>標準
時数</t>
    <rPh sb="0" eb="2">
      <t>ヒョウジュン</t>
    </rPh>
    <rPh sb="3" eb="5">
      <t>ジスウ</t>
    </rPh>
    <phoneticPr fontId="1"/>
  </si>
  <si>
    <t>図画工作</t>
    <rPh sb="0" eb="4">
      <t>ズガコウサク</t>
    </rPh>
    <phoneticPr fontId="1"/>
  </si>
  <si>
    <t>家庭</t>
    <rPh sb="0" eb="2">
      <t>カテイ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</si>
  <si>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</si>
  <si>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</si>
  <si>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</si>
  <si>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総合的な
学習の時間</t>
    <rPh sb="0" eb="3">
      <t>ソウゴウテキ</t>
    </rPh>
    <rPh sb="5" eb="7">
      <t>ガクシュウ</t>
    </rPh>
    <rPh sb="8" eb="10">
      <t>ジカン</t>
    </rPh>
    <phoneticPr fontId="1"/>
  </si>
  <si>
    <t>朝読書</t>
    <rPh sb="0" eb="3">
      <t>アサドクショ</t>
    </rPh>
    <phoneticPr fontId="1"/>
  </si>
  <si>
    <t>読書科
（１単位時間で行う授業）</t>
    <rPh sb="0" eb="2">
      <t>ドクショ</t>
    </rPh>
    <rPh sb="2" eb="3">
      <t>カ</t>
    </rPh>
    <rPh sb="6" eb="8">
      <t>タンイ</t>
    </rPh>
    <rPh sb="8" eb="10">
      <t>ジカン</t>
    </rPh>
    <rPh sb="11" eb="12">
      <t>オコナ</t>
    </rPh>
    <rPh sb="13" eb="15">
      <t>ジュギョウ</t>
    </rPh>
    <phoneticPr fontId="1"/>
  </si>
  <si>
    <t>クラブ活動</t>
    <rPh sb="3" eb="5">
      <t>カツドウ</t>
    </rPh>
    <phoneticPr fontId="1"/>
  </si>
  <si>
    <t>学校行事</t>
    <rPh sb="0" eb="4">
      <t>ガッコウギョウジ</t>
    </rPh>
    <phoneticPr fontId="1"/>
  </si>
  <si>
    <t>その他</t>
    <rPh sb="2" eb="3">
      <t>タ</t>
    </rPh>
    <phoneticPr fontId="1"/>
  </si>
  <si>
    <t>１回あたりの時間（分）⇒</t>
    <rPh sb="1" eb="2">
      <t>カイ</t>
    </rPh>
    <rPh sb="6" eb="8">
      <t>ジカン</t>
    </rPh>
    <rPh sb="9" eb="10">
      <t>フン</t>
    </rPh>
    <phoneticPr fontId="1"/>
  </si>
  <si>
    <t>９月</t>
    <rPh sb="1" eb="2">
      <t>ガツ</t>
    </rPh>
    <phoneticPr fontId="1"/>
  </si>
  <si>
    <t>１０月</t>
    <rPh sb="2" eb="3">
      <t>ガツ</t>
    </rPh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</si>
  <si>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</si>
  <si>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</si>
  <si>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</si>
  <si>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</si>
  <si>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</si>
  <si>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８月</t>
    <rPh sb="1" eb="2">
      <t>ガツ</t>
    </rPh>
    <phoneticPr fontId="1"/>
  </si>
  <si>
    <t>年間
総時数</t>
    <rPh sb="0" eb="2">
      <t>ネンカン</t>
    </rPh>
    <rPh sb="3" eb="4">
      <t>ソウ</t>
    </rPh>
    <rPh sb="4" eb="6">
      <t>ジスウ</t>
    </rPh>
    <phoneticPr fontId="1"/>
  </si>
  <si>
    <t>【指導の重点】</t>
    <rPh sb="1" eb="3">
      <t>シドウ</t>
    </rPh>
    <rPh sb="4" eb="6">
      <t>ジュウテン</t>
    </rPh>
    <phoneticPr fontId="1"/>
  </si>
  <si>
    <t>令和８年度　第１学年　年間指導計画</t>
    <phoneticPr fontId="1"/>
  </si>
  <si>
    <t>令和８年度　第２学年　年間指導計画</t>
    <phoneticPr fontId="1"/>
  </si>
  <si>
    <t>令和８年度　第３学年　年間指導計画</t>
    <phoneticPr fontId="1"/>
  </si>
  <si>
    <t>令和８年度　第４学年　年間指導計画</t>
    <phoneticPr fontId="1"/>
  </si>
  <si>
    <t>令和８年度　第５学年　年間指導計画</t>
    <phoneticPr fontId="1"/>
  </si>
  <si>
    <t>令和８年度　第６学年　年間指導計画</t>
    <phoneticPr fontId="1"/>
  </si>
  <si>
    <t>(３)なりたい自分になろう</t>
  </si>
  <si>
    <t>(２)めあてを決め、成長しよう</t>
  </si>
  <si>
    <t>(１)話し合って決め、実践しよう</t>
  </si>
  <si>
    <t>読書を広げる②</t>
    <rPh sb="0" eb="2">
      <t>ドクショ</t>
    </rPh>
    <rPh sb="3" eb="4">
      <t>ヒロ</t>
    </rPh>
    <phoneticPr fontId="1"/>
  </si>
  <si>
    <t>読書目標を達成しよう②</t>
    <rPh sb="0" eb="4">
      <t>ドクショモクヒョウ</t>
    </rPh>
    <rPh sb="5" eb="7">
      <t>タッセイ</t>
    </rPh>
    <phoneticPr fontId="1"/>
  </si>
  <si>
    <t>読書レベルアップ①</t>
    <rPh sb="0" eb="2">
      <t>ドクショ</t>
    </rPh>
    <phoneticPr fontId="1"/>
  </si>
  <si>
    <t>おすすめの本を紹介しよう</t>
    <rPh sb="5" eb="6">
      <t>ホン</t>
    </rPh>
    <rPh sb="7" eb="9">
      <t>ショウカイ</t>
    </rPh>
    <phoneticPr fontId="1"/>
  </si>
  <si>
    <t>いきもののかくれんぼ図鑑を作ろう</t>
    <phoneticPr fontId="1"/>
  </si>
  <si>
    <t>どうぶつの赤ちゃんについて調べよう</t>
    <rPh sb="5" eb="6">
      <t>アカ</t>
    </rPh>
    <rPh sb="13" eb="14">
      <t>シラ</t>
    </rPh>
    <phoneticPr fontId="1"/>
  </si>
  <si>
    <t>外国の昔話に親しもう</t>
    <rPh sb="0" eb="2">
      <t>ガイコク</t>
    </rPh>
    <rPh sb="3" eb="5">
      <t>ムカシバナシ</t>
    </rPh>
    <rPh sb="6" eb="7">
      <t>シタ</t>
    </rPh>
    <phoneticPr fontId="1"/>
  </si>
  <si>
    <t>じどう車ずかんで使う図鑑を選ぼう</t>
    <rPh sb="3" eb="4">
      <t>シャ</t>
    </rPh>
    <rPh sb="8" eb="9">
      <t>ツカ</t>
    </rPh>
    <rPh sb="10" eb="12">
      <t>ズカン</t>
    </rPh>
    <rPh sb="13" eb="14">
      <t>エラ</t>
    </rPh>
    <phoneticPr fontId="1"/>
  </si>
  <si>
    <t>簡単な読み物に親しもう</t>
    <rPh sb="0" eb="2">
      <t>カンタン</t>
    </rPh>
    <rPh sb="3" eb="4">
      <t>ヨ</t>
    </rPh>
    <rPh sb="5" eb="6">
      <t>モノ</t>
    </rPh>
    <rPh sb="7" eb="8">
      <t>シタ</t>
    </rPh>
    <phoneticPr fontId="1"/>
  </si>
  <si>
    <t>身の回りの生き物について図鑑で調べよう</t>
    <rPh sb="0" eb="1">
      <t>ミ</t>
    </rPh>
    <rPh sb="2" eb="3">
      <t>マワ</t>
    </rPh>
    <rPh sb="5" eb="6">
      <t>イ</t>
    </rPh>
    <rPh sb="7" eb="8">
      <t>モノ</t>
    </rPh>
    <rPh sb="12" eb="14">
      <t>ズカン</t>
    </rPh>
    <rPh sb="15" eb="16">
      <t>シラ</t>
    </rPh>
    <phoneticPr fontId="1"/>
  </si>
  <si>
    <t>昔話に親しもう</t>
    <rPh sb="0" eb="2">
      <t>ムカシバナシ</t>
    </rPh>
    <rPh sb="3" eb="4">
      <t>シタ</t>
    </rPh>
    <phoneticPr fontId="1"/>
  </si>
  <si>
    <t>絵本に親しもう</t>
    <rPh sb="0" eb="2">
      <t>エホン</t>
    </rPh>
    <rPh sb="3" eb="4">
      <t>シタ</t>
    </rPh>
    <phoneticPr fontId="1"/>
  </si>
  <si>
    <t>図書館の使い方を知ろう</t>
    <rPh sb="0" eb="3">
      <t>トショカン</t>
    </rPh>
    <rPh sb="4" eb="5">
      <t>ツカ</t>
    </rPh>
    <rPh sb="6" eb="7">
      <t>カタ</t>
    </rPh>
    <rPh sb="8" eb="9">
      <t>シ</t>
    </rPh>
    <phoneticPr fontId="1"/>
  </si>
  <si>
    <t>読み聞かせを聞こう</t>
    <rPh sb="0" eb="1">
      <t>ヨ</t>
    </rPh>
    <rPh sb="2" eb="3">
      <t>キ</t>
    </rPh>
    <rPh sb="6" eb="7">
      <t>キ</t>
    </rPh>
    <phoneticPr fontId="1"/>
  </si>
  <si>
    <t>24 せかいの　しぐさ</t>
  </si>
  <si>
    <t>20 くりの　み</t>
  </si>
  <si>
    <t>10 くまさんの　おちゃかい</t>
  </si>
  <si>
    <t>6 かぼちゃの つる</t>
  </si>
  <si>
    <t>33 るすばん</t>
  </si>
  <si>
    <t>30 もりの　ゆうびんやさん</t>
  </si>
  <si>
    <t>27 おとうさん　ありがとう</t>
  </si>
  <si>
    <t>23 ひとつぼし</t>
  </si>
  <si>
    <t>19 けしごむくん</t>
  </si>
  <si>
    <t>16 ダメ！</t>
  </si>
  <si>
    <t>13 二わの　ことり</t>
  </si>
  <si>
    <t>9 おじいちゃん　だいすき</t>
    <phoneticPr fontId="1"/>
  </si>
  <si>
    <t>5 これって　いいのかな</t>
  </si>
  <si>
    <t>2 あいさつの　ことば</t>
    <phoneticPr fontId="1"/>
  </si>
  <si>
    <t>32 「ありがとう」の　くすり</t>
  </si>
  <si>
    <t>29 七つの　ほし</t>
  </si>
  <si>
    <t>26 はしの　うえの　おおかみ</t>
  </si>
  <si>
    <t>22 ハムスターの　赤ちゃん</t>
  </si>
  <si>
    <t>18 きいろい　ベンチ</t>
  </si>
  <si>
    <t>15 いっしょに　あそぼう</t>
  </si>
  <si>
    <t>12 すてきな　きょうしつ</t>
    <phoneticPr fontId="1"/>
  </si>
  <si>
    <t>8 おふろばそうじ</t>
    <phoneticPr fontId="1"/>
  </si>
  <si>
    <t>4 なかなおり</t>
    <phoneticPr fontId="1"/>
  </si>
  <si>
    <t>1 がっこう　だいすき</t>
    <phoneticPr fontId="1"/>
  </si>
  <si>
    <t>34 ねんがじょう</t>
  </si>
  <si>
    <t>31 いのちの　はじまり</t>
  </si>
  <si>
    <t>28 こくばんとうばん</t>
  </si>
  <si>
    <t>25 あのね</t>
  </si>
  <si>
    <t>21 にっぽんの　ぎょうじ</t>
  </si>
  <si>
    <t>17 たのしかった　ハイキング</t>
  </si>
  <si>
    <t>14 なんて　いったのかな？</t>
  </si>
  <si>
    <t>11 にちようびの　できごと</t>
    <phoneticPr fontId="1"/>
  </si>
  <si>
    <t>7 ハッピーチェンジ</t>
    <phoneticPr fontId="1"/>
  </si>
  <si>
    <t>3 きもちの　よい　せいかつ</t>
    <phoneticPr fontId="1"/>
  </si>
  <si>
    <t>どうとくで　がくしゅう　すること</t>
    <phoneticPr fontId="1"/>
  </si>
  <si>
    <t>ボールけりゲーム</t>
  </si>
  <si>
    <t>的当てゲーム</t>
    <rPh sb="0" eb="2">
      <t>マトア</t>
    </rPh>
    <phoneticPr fontId="1"/>
  </si>
  <si>
    <t>多様な動きをつくる運動遊び（短縄、長縄）</t>
  </si>
  <si>
    <t>固定施設を使った運動遊び</t>
  </si>
  <si>
    <t>ボール運びゲーム</t>
    <rPh sb="3" eb="4">
      <t>ハコ</t>
    </rPh>
    <phoneticPr fontId="1"/>
  </si>
  <si>
    <t>鬼遊び</t>
  </si>
  <si>
    <t>跳の運動遊び</t>
  </si>
  <si>
    <t>多様な動きをつくる運動遊び</t>
  </si>
  <si>
    <t>多様な動きをつくる運動遊び（持久走）</t>
  </si>
  <si>
    <t>多様な動きをつくる運動遊び（持久走）</t>
    <phoneticPr fontId="1"/>
  </si>
  <si>
    <t>鉄棒を使った運動遊び</t>
  </si>
  <si>
    <t>走の運動遊び</t>
    <phoneticPr fontId="1"/>
  </si>
  <si>
    <t>投の運動遊び</t>
  </si>
  <si>
    <t>体ほぐしの運動遊び</t>
  </si>
  <si>
    <t>跳び箱を使った運動遊び</t>
  </si>
  <si>
    <t>マットを使った運動遊び</t>
  </si>
  <si>
    <t>★表現リズム遊び</t>
    <phoneticPr fontId="1"/>
  </si>
  <si>
    <t>水遊び</t>
  </si>
  <si>
    <t>走の運動遊び</t>
  </si>
  <si>
    <t>ふわっと ぎゅっと おはながみの え</t>
  </si>
  <si>
    <t>うきうきボックス</t>
  </si>
  <si>
    <t>★ようこそ あたらしい １ねんせい</t>
    <phoneticPr fontId="1"/>
  </si>
  <si>
    <t>くしゃくしゃ だいへんしん</t>
  </si>
  <si>
    <t>だいすき！ わくわくペーパー</t>
  </si>
  <si>
    <t>こすりだしから うまれたよ</t>
  </si>
  <si>
    <t>ひかりの くにの なかまたち</t>
    <phoneticPr fontId="1"/>
  </si>
  <si>
    <t>チョッキン パッで かざろう</t>
  </si>
  <si>
    <t>ねんどと なかよし</t>
  </si>
  <si>
    <t>はこと はこを くみあわせて</t>
  </si>
  <si>
    <t>できたらいいな こんなこと</t>
  </si>
  <si>
    <t>ふわっ ふわっ ゴー</t>
  </si>
  <si>
    <t>おしらせします！ にっこりニュース</t>
  </si>
  <si>
    <t>いろんな ともだち はなしだす</t>
  </si>
  <si>
    <t>あそほうよ パクパクさん</t>
  </si>
  <si>
    <t>すいすい ぐるーり</t>
  </si>
  <si>
    <t>さわって まぜて きもちいい</t>
  </si>
  <si>
    <t>ならべて みつけて</t>
  </si>
  <si>
    <t>おしえて みんなの すきなもの</t>
  </si>
  <si>
    <t>つくって へんしん</t>
  </si>
  <si>
    <t>スタンプぺったん</t>
  </si>
  <si>
    <t>ひかりの くにの なかまたち</t>
  </si>
  <si>
    <t>すきなもの いろいろ あるね</t>
  </si>
  <si>
    <t>すきなもの いっぱい</t>
  </si>
  <si>
    <t>どれみとなかよし</t>
    <phoneticPr fontId="1"/>
  </si>
  <si>
    <t>わらべうた</t>
    <phoneticPr fontId="1"/>
  </si>
  <si>
    <t>にっぽんのうた</t>
    <phoneticPr fontId="1"/>
  </si>
  <si>
    <t>めざせがっきめいじん</t>
    <phoneticPr fontId="1"/>
  </si>
  <si>
    <t>にっぽんの　うた</t>
    <phoneticPr fontId="1"/>
  </si>
  <si>
    <t>みんなで　あわせて</t>
    <phoneticPr fontId="1"/>
  </si>
  <si>
    <t>みんなのうた</t>
    <phoneticPr fontId="1"/>
  </si>
  <si>
    <t>リズムとなかよし</t>
    <phoneticPr fontId="1"/>
  </si>
  <si>
    <t>★校歌・君が代</t>
    <rPh sb="1" eb="3">
      <t>コウカ</t>
    </rPh>
    <rPh sb="4" eb="5">
      <t>キミ</t>
    </rPh>
    <rPh sb="6" eb="7">
      <t>ヨ</t>
    </rPh>
    <phoneticPr fontId="1"/>
  </si>
  <si>
    <t>おとのスケッチ</t>
    <phoneticPr fontId="1"/>
  </si>
  <si>
    <t>きょくのながれ</t>
    <phoneticPr fontId="1"/>
  </si>
  <si>
    <t>いいおとみつけて</t>
    <phoneticPr fontId="1"/>
  </si>
  <si>
    <t>みんなであわせて</t>
    <phoneticPr fontId="1"/>
  </si>
  <si>
    <t>こんにちは　けんばんハーモニカ</t>
    <phoneticPr fontId="1"/>
  </si>
  <si>
    <t>こんにちはけんばんハーモニカ</t>
    <phoneticPr fontId="1"/>
  </si>
  <si>
    <t>おんがくにあわせてからだをうごかそう</t>
    <phoneticPr fontId="1"/>
  </si>
  <si>
    <t>◆もう　すぐ　２ねんせい</t>
    <phoneticPr fontId="1"/>
  </si>
  <si>
    <t>ふゆを　たのしもう</t>
  </si>
  <si>
    <t>じぶんで　できるよ</t>
  </si>
  <si>
    <t>たのしい　あき　いっぱい</t>
  </si>
  <si>
    <t>なつが　やってきた</t>
  </si>
  <si>
    <t>いきものと　なかよし</t>
  </si>
  <si>
    <t>◆はなを　さかせよう</t>
    <phoneticPr fontId="1"/>
  </si>
  <si>
    <t>がっこう　だいすき</t>
  </si>
  <si>
    <t>どきどき　わくわく　１ねんせい</t>
  </si>
  <si>
    <t>12 たしざん</t>
  </si>
  <si>
    <t>4 いくつといくつ</t>
  </si>
  <si>
    <t>おなじかずずつにわけよう</t>
  </si>
  <si>
    <t>15 大きなかず</t>
  </si>
  <si>
    <t>14 くらべかた</t>
  </si>
  <si>
    <t>11 ３つのかずのたしざん、ひきざん</t>
  </si>
  <si>
    <t>10 かたちあそび</t>
  </si>
  <si>
    <t>いったりきたり</t>
  </si>
  <si>
    <t>3 いまなんじ</t>
  </si>
  <si>
    <t>18 かたちづくり</t>
  </si>
  <si>
    <t>16 なんじなんぷん</t>
  </si>
  <si>
    <t>さんすうでふゆじたく</t>
  </si>
  <si>
    <t>どこにあるかな</t>
  </si>
  <si>
    <t>9 かずをせいりして</t>
  </si>
  <si>
    <t>さんすうなつやすみ</t>
  </si>
  <si>
    <t>6 のこりはいくつ</t>
  </si>
  <si>
    <t>2 なんばんめ</t>
  </si>
  <si>
    <t>1 いくつかな</t>
  </si>
  <si>
    <t>１年のまとめ</t>
  </si>
  <si>
    <t>17 どんなしきになるかな</t>
  </si>
  <si>
    <t>13 ひきざん</t>
  </si>
  <si>
    <t>こうていでさんすう</t>
  </si>
  <si>
    <t>8 １０より大きいかず</t>
  </si>
  <si>
    <t>7 どれだけおおい</t>
  </si>
  <si>
    <t>5 ぜんぶでいくつ</t>
  </si>
  <si>
    <t>なかよしあつまれ</t>
  </si>
  <si>
    <t>にて いる ひらがな</t>
  </si>
  <si>
    <t>かきじゅん</t>
  </si>
  <si>
    <t>字の かたち</t>
  </si>
  <si>
    <t>「とめ」「はね」「はらい」</t>
  </si>
  <si>
    <t>かたかなの かきかた</t>
  </si>
  <si>
    <t>しょしゃ ひろげたい②&lt;せいかつ&gt;</t>
  </si>
  <si>
    <t>ことば</t>
  </si>
  <si>
    <t>「むすび」</t>
  </si>
  <si>
    <t>「はね」</t>
  </si>
  <si>
    <t>「とめ」と「はらい」</t>
  </si>
  <si>
    <t>一年生の まとめ</t>
    <phoneticPr fontId="1"/>
  </si>
  <si>
    <t>にて いる かん字と かたかな</t>
  </si>
  <si>
    <t>かきぞめ</t>
    <phoneticPr fontId="1"/>
  </si>
  <si>
    <t>「おれ」「まがり」「そり」</t>
  </si>
  <si>
    <t>かたかな あつまれ</t>
  </si>
  <si>
    <t>ひらがな あつまれ</t>
  </si>
  <si>
    <t>しょしゃ ひろげたい①&lt;こくご&gt;</t>
  </si>
  <si>
    <t>じの かたち</t>
  </si>
  <si>
    <t>「まがり」と「おれ」</t>
  </si>
  <si>
    <t>しょしゃ すたーと ぶっく</t>
  </si>
  <si>
    <t>おおきな　かぶ</t>
  </si>
  <si>
    <t>はをへを　つかおう</t>
  </si>
  <si>
    <t>おおきく　なった</t>
  </si>
  <si>
    <t>おもちやと　おもちゃ</t>
  </si>
  <si>
    <t>かきと　かぎ</t>
  </si>
  <si>
    <t>じどう車ずかんを　つくろう</t>
  </si>
  <si>
    <t>みんなに　しらせよう</t>
  </si>
  <si>
    <t>つぼみ</t>
  </si>
  <si>
    <t>としょかんへ　いこう</t>
  </si>
  <si>
    <t>こんな　もの　みつけたよ</t>
  </si>
  <si>
    <t>ことばあそびを　つくろう</t>
  </si>
  <si>
    <t>これは、なんでしょう</t>
  </si>
  <si>
    <t>てがみで　しらせよう</t>
  </si>
  <si>
    <t>じどう車くらべ</t>
  </si>
  <si>
    <t>こえを　あわせて　よもう</t>
  </si>
  <si>
    <t>あいうえおで　あそぼう</t>
  </si>
  <si>
    <t>はなの　みち</t>
  </si>
  <si>
    <t>どうぞ　よろしく</t>
  </si>
  <si>
    <t>かたかなの　かたち</t>
  </si>
  <si>
    <t>ことばで　あそぼう</t>
  </si>
  <si>
    <t>日づけと　よう日</t>
  </si>
  <si>
    <t>ことばを　たのしもう</t>
  </si>
  <si>
    <t>まちがいを　なおそう</t>
  </si>
  <si>
    <t>うみの　かくれんぼ</t>
  </si>
  <si>
    <t>としょかんと　なかよし</t>
  </si>
  <si>
    <t>おばさんと　おばあさん</t>
  </si>
  <si>
    <t>ことばを　さがそう</t>
  </si>
  <si>
    <t>かく　こと　たのしいな</t>
  </si>
  <si>
    <t>★いい　こと　いっぱい、一年生</t>
    <rPh sb="12" eb="15">
      <t>イチネンセイ</t>
    </rPh>
    <phoneticPr fontId="1"/>
  </si>
  <si>
    <t>わらしべちょうじゃ</t>
  </si>
  <si>
    <t>くわしく　きこう</t>
  </si>
  <si>
    <t>たぬきの　糸車</t>
  </si>
  <si>
    <t>かん字の　はなし</t>
  </si>
  <si>
    <t>くじらぐも</t>
  </si>
  <si>
    <t>かたかなを　みつけよう</t>
    <phoneticPr fontId="1"/>
  </si>
  <si>
    <t>こんな　ことが　あったよ</t>
  </si>
  <si>
    <t>わけを　はなそう</t>
  </si>
  <si>
    <t>よく　きいて、はなそう</t>
  </si>
  <si>
    <t>なんて　いおうかな</t>
  </si>
  <si>
    <t>にて　いる　かん字</t>
  </si>
  <si>
    <t>ものの　名まえ</t>
  </si>
  <si>
    <t>なりきって　よもう</t>
  </si>
  <si>
    <t>どんな　おはなしが　できるかな</t>
  </si>
  <si>
    <t>しらせたいな、見せたいな</t>
  </si>
  <si>
    <t>かずと　かんじ</t>
  </si>
  <si>
    <t>やくそく</t>
    <phoneticPr fontId="1"/>
  </si>
  <si>
    <t>おむすび　ころりん</t>
  </si>
  <si>
    <t>ねこと　ねっこ</t>
  </si>
  <si>
    <t>こえに　だして　よもう</t>
  </si>
  <si>
    <t>おはなし　ききたいな</t>
  </si>
  <si>
    <t>ずうっと、ずっと、大すきだよ</t>
  </si>
  <si>
    <t>◆どうぶつの　赤ちゃん　</t>
    <phoneticPr fontId="1"/>
  </si>
  <si>
    <t>むかしばなしを　よもう／おかゆの　おなべ</t>
  </si>
  <si>
    <t>かたかなを　かこう</t>
  </si>
  <si>
    <t>ことばを　みつけよう</t>
    <phoneticPr fontId="1"/>
  </si>
  <si>
    <t>すきな　こと、　なあに</t>
  </si>
  <si>
    <t>ぶんを　つくろう</t>
  </si>
  <si>
    <t>うたに　あわせて　あいうえお</t>
  </si>
  <si>
    <t>はるが　きた</t>
  </si>
  <si>
    <t>【学校名】江戸川区立第三松江小学校</t>
    <rPh sb="1" eb="4">
      <t>ガッコウメイ</t>
    </rPh>
    <rPh sb="5" eb="10">
      <t>エドガワクリツ</t>
    </rPh>
    <rPh sb="10" eb="14">
      <t>ダイサンマツエ</t>
    </rPh>
    <rPh sb="14" eb="17">
      <t>ショウガッコウ</t>
    </rPh>
    <phoneticPr fontId="1"/>
  </si>
  <si>
    <t>問題解決的な学習</t>
    <phoneticPr fontId="1"/>
  </si>
  <si>
    <t xml:space="preserve"> </t>
    <phoneticPr fontId="1"/>
  </si>
  <si>
    <t>◆ポプラディアで遊ぼう</t>
    <rPh sb="8" eb="9">
      <t>アソ</t>
    </rPh>
    <phoneticPr fontId="1"/>
  </si>
  <si>
    <t>読書クイズ大会をしよう</t>
    <rPh sb="0" eb="2">
      <t>ドクショ</t>
    </rPh>
    <rPh sb="5" eb="7">
      <t>タイカイ</t>
    </rPh>
    <phoneticPr fontId="1"/>
  </si>
  <si>
    <t>読書クイズ大会をしよう</t>
    <rPh sb="5" eb="7">
      <t>タイカイ</t>
    </rPh>
    <phoneticPr fontId="1"/>
  </si>
  <si>
    <t>しらべはかせになろう</t>
  </si>
  <si>
    <t>図書室探検</t>
    <rPh sb="0" eb="2">
      <t>トショ</t>
    </rPh>
    <rPh sb="2" eb="3">
      <t>シツ</t>
    </rPh>
    <rPh sb="3" eb="5">
      <t>タンケン</t>
    </rPh>
    <phoneticPr fontId="1"/>
  </si>
  <si>
    <t>24 ぼくも手つだうよ</t>
  </si>
  <si>
    <t>20 ゆかみがき</t>
  </si>
  <si>
    <t>11 すてきな二年生</t>
  </si>
  <si>
    <t>7 もう　やらない！</t>
  </si>
  <si>
    <t>33 ぼくたちのハッピーエール</t>
  </si>
  <si>
    <t>30 しあわせの王子</t>
  </si>
  <si>
    <t>27 とおるさんのゆめ</t>
  </si>
  <si>
    <t>23 きつねとぶどう</t>
  </si>
  <si>
    <t>19 ありがとうはだれが言う？</t>
  </si>
  <si>
    <t>16 ぽんたとかんた</t>
  </si>
  <si>
    <t>10 ごみすて</t>
  </si>
  <si>
    <t>6 あと　少し</t>
  </si>
  <si>
    <t>3 「つよいこころ」</t>
  </si>
  <si>
    <t>35 日本のたから　富士山</t>
  </si>
  <si>
    <t>32 友だち思い名人</t>
  </si>
  <si>
    <t>29 ぐみの木と小鳥</t>
  </si>
  <si>
    <t>26 おむかえ</t>
  </si>
  <si>
    <t>22 くらべてみよう　日本とせかい</t>
  </si>
  <si>
    <t>18 はりきりパンダとだらだらパンダ</t>
  </si>
  <si>
    <t>15 しんじていいのかな</t>
  </si>
  <si>
    <t>13 もったいない</t>
  </si>
  <si>
    <t>9 みほちゃんと、となりの　せきの　ますだくん</t>
  </si>
  <si>
    <t>5 お月さまと　コロ</t>
  </si>
  <si>
    <t>2 知らない　人にも</t>
  </si>
  <si>
    <t>34 虫が大すき　－アンリ・ファーブル－</t>
  </si>
  <si>
    <t>31 ゆっきとやっち</t>
  </si>
  <si>
    <t>28 つな引き大会</t>
  </si>
  <si>
    <t>25 やっと会えたね</t>
  </si>
  <si>
    <t>21 わたしの町のあんこやさん</t>
  </si>
  <si>
    <t>17 いいのかな</t>
  </si>
  <si>
    <t>14 みんなのものって？</t>
  </si>
  <si>
    <t>12 電車の中で</t>
  </si>
  <si>
    <t>8 金の　おの</t>
  </si>
  <si>
    <t>4 あいさつの　しかた</t>
  </si>
  <si>
    <t>1 春が　いっぱい</t>
  </si>
  <si>
    <t>かけっこリレー</t>
  </si>
  <si>
    <t>多様な動きをつくる運動（持久走）</t>
  </si>
  <si>
    <t>平均台遊び</t>
    <rPh sb="0" eb="3">
      <t>ヘイキンダイ</t>
    </rPh>
    <rPh sb="3" eb="4">
      <t>アソ</t>
    </rPh>
    <phoneticPr fontId="1"/>
  </si>
  <si>
    <t>ボール投げゲーム</t>
    <rPh sb="3" eb="4">
      <t>ナ</t>
    </rPh>
    <phoneticPr fontId="1"/>
  </si>
  <si>
    <t>表現リズム遊び</t>
  </si>
  <si>
    <t>跳の運動遊び</t>
    <rPh sb="0" eb="1">
      <t>チョウ</t>
    </rPh>
    <rPh sb="2" eb="5">
      <t>ウンドウアソ</t>
    </rPh>
    <phoneticPr fontId="1"/>
  </si>
  <si>
    <t>体ほぐしの運動遊び</t>
    <rPh sb="0" eb="1">
      <t>カラダ</t>
    </rPh>
    <rPh sb="5" eb="7">
      <t>ウンドウ</t>
    </rPh>
    <rPh sb="7" eb="8">
      <t>アソ</t>
    </rPh>
    <phoneticPr fontId="1"/>
  </si>
  <si>
    <t>多様な動きを作る運動遊び</t>
    <rPh sb="0" eb="2">
      <t>タヨウ</t>
    </rPh>
    <rPh sb="3" eb="4">
      <t>ウゴ</t>
    </rPh>
    <rPh sb="6" eb="7">
      <t>ツク</t>
    </rPh>
    <rPh sb="8" eb="11">
      <t>ウンドウアソ</t>
    </rPh>
    <phoneticPr fontId="1"/>
  </si>
  <si>
    <t>水遊び</t>
    <rPh sb="0" eb="1">
      <t>ミズ</t>
    </rPh>
    <rPh sb="1" eb="2">
      <t>アソ</t>
    </rPh>
    <phoneticPr fontId="1"/>
  </si>
  <si>
    <t>固定施設遊び</t>
    <rPh sb="0" eb="2">
      <t>コテイ</t>
    </rPh>
    <rPh sb="2" eb="4">
      <t>シセツ</t>
    </rPh>
    <rPh sb="4" eb="5">
      <t>アソ</t>
    </rPh>
    <phoneticPr fontId="1"/>
  </si>
  <si>
    <t>キックベースボール</t>
  </si>
  <si>
    <t>表現リズム遊び</t>
    <rPh sb="0" eb="2">
      <t>ヒョウゲン</t>
    </rPh>
    <rPh sb="5" eb="6">
      <t>アソ</t>
    </rPh>
    <phoneticPr fontId="1"/>
  </si>
  <si>
    <t>多様な動きをつくる運動遊び</t>
    <rPh sb="0" eb="2">
      <t>タヨウ</t>
    </rPh>
    <rPh sb="3" eb="4">
      <t>ウゴ</t>
    </rPh>
    <rPh sb="9" eb="11">
      <t>ウンドウ</t>
    </rPh>
    <rPh sb="11" eb="12">
      <t>アソ</t>
    </rPh>
    <phoneticPr fontId="1"/>
  </si>
  <si>
    <t>かぶってへんしん</t>
  </si>
  <si>
    <t>しぜんからの おくりもの</t>
  </si>
  <si>
    <t>どんどん かわるよ 新聞紙</t>
    <rPh sb="10" eb="13">
      <t>シンブンシ</t>
    </rPh>
    <phoneticPr fontId="1"/>
  </si>
  <si>
    <t>ならべて　見つけて　いろいろ色水</t>
    <rPh sb="5" eb="6">
      <t>ミ</t>
    </rPh>
    <rPh sb="14" eb="16">
      <t>イロミズ</t>
    </rPh>
    <phoneticPr fontId="1"/>
  </si>
  <si>
    <t>まごころメダルを プレゼント</t>
  </si>
  <si>
    <t>たくさん うつそう わたしの 形</t>
  </si>
  <si>
    <t>まどのある たてもの</t>
  </si>
  <si>
    <t>たからものの ものがたり</t>
  </si>
  <si>
    <t>えのぐひっぱレインボー</t>
  </si>
  <si>
    <t>えのぐじま</t>
  </si>
  <si>
    <t>つんで　ならべて　びっくりしタワー</t>
  </si>
  <si>
    <t>さらさら　どろどろ</t>
  </si>
  <si>
    <t>こんにちは むぎゅたん</t>
  </si>
  <si>
    <t>かぶって へんしん</t>
  </si>
  <si>
    <t>あなの つながる 二つの せかい</t>
    <rPh sb="9" eb="10">
      <t>フタ</t>
    </rPh>
    <phoneticPr fontId="1"/>
  </si>
  <si>
    <t>わくわく カッターナイフ</t>
  </si>
  <si>
    <t>コップ くるくる チェンジ</t>
  </si>
  <si>
    <t>ぎゅっとしたい！わたしの「お友だち」</t>
    <rPh sb="14" eb="15">
      <t>トモ</t>
    </rPh>
    <phoneticPr fontId="1"/>
  </si>
  <si>
    <t>ジャンプ！キャッチ！紙けん玉</t>
    <rPh sb="10" eb="11">
      <t>カミ</t>
    </rPh>
    <rPh sb="13" eb="14">
      <t>ダマ</t>
    </rPh>
    <phoneticPr fontId="1"/>
  </si>
  <si>
    <t>どうぶつさんと いっしょに</t>
  </si>
  <si>
    <t>おはながみ　かさねて　すかして</t>
  </si>
  <si>
    <t>クレヨン、パスでらんらんランド</t>
  </si>
  <si>
    <t>すきなこと なあに</t>
  </si>
  <si>
    <t>びっくりシンフォニー</t>
    <phoneticPr fontId="1"/>
  </si>
  <si>
    <t>声でまねっこ</t>
    <rPh sb="0" eb="1">
      <t>コエ</t>
    </rPh>
    <phoneticPr fontId="1"/>
  </si>
  <si>
    <t>音の長さくらべ</t>
    <rPh sb="0" eb="1">
      <t>オト</t>
    </rPh>
    <rPh sb="2" eb="3">
      <t>ナガ</t>
    </rPh>
    <phoneticPr fontId="1"/>
  </si>
  <si>
    <t>おちゃらか</t>
    <phoneticPr fontId="1"/>
  </si>
  <si>
    <t>エビーバともだち</t>
    <phoneticPr fontId="1"/>
  </si>
  <si>
    <t>こぎつね</t>
    <phoneticPr fontId="1"/>
  </si>
  <si>
    <t>おはようのエール</t>
    <phoneticPr fontId="1"/>
  </si>
  <si>
    <t>かっこう</t>
    <phoneticPr fontId="1"/>
  </si>
  <si>
    <t>ドレミのトンネル</t>
    <phoneticPr fontId="1"/>
  </si>
  <si>
    <t>どちらがすき</t>
    <phoneticPr fontId="1"/>
  </si>
  <si>
    <t>どんな歌があるかな</t>
    <rPh sb="3" eb="4">
      <t>ウタ</t>
    </rPh>
    <phoneticPr fontId="1"/>
  </si>
  <si>
    <t>めざせ楽き名人</t>
    <rPh sb="3" eb="4">
      <t>ガク</t>
    </rPh>
    <rPh sb="5" eb="7">
      <t>メイジン</t>
    </rPh>
    <phoneticPr fontId="1"/>
  </si>
  <si>
    <t>音のスケッチ</t>
    <rPh sb="0" eb="1">
      <t>オト</t>
    </rPh>
    <phoneticPr fontId="1"/>
  </si>
  <si>
    <t>クリスマスソングを歌おう</t>
    <rPh sb="9" eb="10">
      <t>ウタ</t>
    </rPh>
    <phoneticPr fontId="1"/>
  </si>
  <si>
    <t>虫のこえ</t>
    <rPh sb="0" eb="1">
      <t>ムシ</t>
    </rPh>
    <phoneticPr fontId="1"/>
  </si>
  <si>
    <t>いい音みつけて</t>
    <rPh sb="2" eb="3">
      <t>オト</t>
    </rPh>
    <phoneticPr fontId="1"/>
  </si>
  <si>
    <t>きょくに合った歌い方</t>
    <rPh sb="4" eb="5">
      <t>ア</t>
    </rPh>
    <rPh sb="7" eb="8">
      <t>ウタ</t>
    </rPh>
    <rPh sb="9" eb="10">
      <t>カタ</t>
    </rPh>
    <phoneticPr fontId="1"/>
  </si>
  <si>
    <t>かえるとなかよし</t>
    <phoneticPr fontId="1"/>
  </si>
  <si>
    <t>朝のリズム</t>
    <rPh sb="0" eb="1">
      <t>アサ</t>
    </rPh>
    <phoneticPr fontId="1"/>
  </si>
  <si>
    <t>にっぽんのうた　みんなのうた</t>
    <phoneticPr fontId="1"/>
  </si>
  <si>
    <t>くりかえしとかさなり</t>
    <phoneticPr fontId="1"/>
  </si>
  <si>
    <t>おまつりの音楽</t>
    <rPh sb="5" eb="7">
      <t>オンガク</t>
    </rPh>
    <phoneticPr fontId="1"/>
  </si>
  <si>
    <t>みんなで合わせて</t>
    <rPh sb="4" eb="5">
      <t>ア</t>
    </rPh>
    <phoneticPr fontId="1"/>
  </si>
  <si>
    <t>リズムやドレミとなかよし</t>
    <phoneticPr fontId="1"/>
  </si>
  <si>
    <t>★校歌・きみがよ</t>
    <rPh sb="1" eb="3">
      <t>コウカ</t>
    </rPh>
    <phoneticPr fontId="1"/>
  </si>
  <si>
    <t>あしたへ　ジャンプ</t>
  </si>
  <si>
    <t>つながる　広がる　わたしの　生活</t>
  </si>
  <si>
    <t>★もっと　なかよし　まちたんけん</t>
  </si>
  <si>
    <t>みんなで　つかう　まちの　しせつ</t>
  </si>
  <si>
    <t>うごく　うごく　わたしの　おもちゃ</t>
  </si>
  <si>
    <t>生きもの　なかよし　大作せん</t>
  </si>
  <si>
    <t>どきどき　わくわく　まちたんけん</t>
  </si>
  <si>
    <t>ぐんぐん　そだて　わたしの　野さい</t>
  </si>
  <si>
    <t>◆あしたへ　ジャンプ</t>
  </si>
  <si>
    <t>◆つながる　広がる　わたしの　生活</t>
  </si>
  <si>
    <t>春だ　今日から　２年生</t>
  </si>
  <si>
    <t>13 九九の表</t>
  </si>
  <si>
    <t>10 かけ算</t>
  </si>
  <si>
    <t>2年のまとめ</t>
    <rPh sb="1" eb="2">
      <t>ネン</t>
    </rPh>
    <phoneticPr fontId="1"/>
  </si>
  <si>
    <t>数をあらわそう</t>
  </si>
  <si>
    <t>タングラム</t>
  </si>
  <si>
    <t>8 水のかさ</t>
  </si>
  <si>
    <t>算数をつかって考えよう</t>
  </si>
  <si>
    <t>17 １を分けて</t>
  </si>
  <si>
    <t>15 １０００より大きい数</t>
  </si>
  <si>
    <t>12 長いものの長さ</t>
  </si>
  <si>
    <t>11 かけ算九九づくり</t>
  </si>
  <si>
    <t>9 三角形と四角形</t>
  </si>
  <si>
    <t>筆算をつくろう</t>
  </si>
  <si>
    <t>6 たし算とひき算</t>
  </si>
  <si>
    <t>2 たし算</t>
  </si>
  <si>
    <t>お楽しみ会で算数</t>
  </si>
  <si>
    <t>16 図をつかって考えよう</t>
  </si>
  <si>
    <t>14 はこの形</t>
  </si>
  <si>
    <t>九九ジグソーパズル</t>
  </si>
  <si>
    <t>九九であそぼう</t>
  </si>
  <si>
    <t>ロボットレース</t>
  </si>
  <si>
    <t>7 時こくと時間</t>
  </si>
  <si>
    <t>たし算とひき算の図</t>
  </si>
  <si>
    <t>4 長さ</t>
  </si>
  <si>
    <t>1 表とグラフ</t>
  </si>
  <si>
    <t>数のめいろ</t>
  </si>
  <si>
    <t>何人いるかな</t>
  </si>
  <si>
    <t>5 １００より大きい数</t>
  </si>
  <si>
    <t>3 ひき算</t>
  </si>
  <si>
    <t>ココアはいくつ</t>
  </si>
  <si>
    <t>書きじゅん（漢字）</t>
    <rPh sb="0" eb="1">
      <t>カ</t>
    </rPh>
    <rPh sb="6" eb="8">
      <t>カンジ</t>
    </rPh>
    <phoneticPr fontId="1"/>
  </si>
  <si>
    <t>２年生のまとめ</t>
    <rPh sb="1" eb="3">
      <t>ネンセイ</t>
    </rPh>
    <phoneticPr fontId="1"/>
  </si>
  <si>
    <t>書き初めの練習</t>
    <rPh sb="0" eb="1">
      <t>カ</t>
    </rPh>
    <rPh sb="2" eb="3">
      <t>ゾ</t>
    </rPh>
    <rPh sb="5" eb="7">
      <t>レンシュウ</t>
    </rPh>
    <phoneticPr fontId="1"/>
  </si>
  <si>
    <t>文字の中心</t>
    <rPh sb="0" eb="2">
      <t>モジ</t>
    </rPh>
    <rPh sb="3" eb="5">
      <t>チュウシン</t>
    </rPh>
    <phoneticPr fontId="1"/>
  </si>
  <si>
    <t>「そり」の方向</t>
    <rPh sb="5" eb="7">
      <t>ホウコウ</t>
    </rPh>
    <phoneticPr fontId="1"/>
  </si>
  <si>
    <t>「おれ」の方向</t>
    <rPh sb="5" eb="7">
      <t>ホウコウ</t>
    </rPh>
    <phoneticPr fontId="1"/>
  </si>
  <si>
    <t>点や画の間</t>
    <rPh sb="0" eb="1">
      <t>テン</t>
    </rPh>
    <rPh sb="4" eb="5">
      <t>アイダ</t>
    </rPh>
    <phoneticPr fontId="1"/>
  </si>
  <si>
    <t>書きじゅん（かん字）</t>
  </si>
  <si>
    <t>鉛筆の持ち方・書写の学習場面</t>
    <rPh sb="0" eb="2">
      <t>エンピツ</t>
    </rPh>
    <rPh sb="3" eb="4">
      <t>モ</t>
    </rPh>
    <rPh sb="5" eb="6">
      <t>カタ</t>
    </rPh>
    <rPh sb="7" eb="9">
      <t>ショシャ</t>
    </rPh>
    <rPh sb="10" eb="14">
      <t>ガクシュウバメン</t>
    </rPh>
    <phoneticPr fontId="1"/>
  </si>
  <si>
    <t>２ねんせいのまとめ</t>
  </si>
  <si>
    <t>書き初め</t>
    <rPh sb="0" eb="1">
      <t>カ</t>
    </rPh>
    <rPh sb="2" eb="3">
      <t>ゾ</t>
    </rPh>
    <phoneticPr fontId="1"/>
  </si>
  <si>
    <t>字の形（外形）</t>
    <rPh sb="0" eb="1">
      <t>ジ</t>
    </rPh>
    <rPh sb="2" eb="3">
      <t>カタチ</t>
    </rPh>
    <rPh sb="4" eb="6">
      <t>ガイケイ</t>
    </rPh>
    <phoneticPr fontId="1"/>
  </si>
  <si>
    <t>「はらい」の方向</t>
    <rPh sb="6" eb="8">
      <t>ホウコウ</t>
    </rPh>
    <phoneticPr fontId="1"/>
  </si>
  <si>
    <t>画のつき方、交わり方</t>
    <rPh sb="0" eb="1">
      <t>カク</t>
    </rPh>
    <rPh sb="4" eb="5">
      <t>カタ</t>
    </rPh>
    <rPh sb="6" eb="7">
      <t>マジ</t>
    </rPh>
    <rPh sb="9" eb="10">
      <t>カタ</t>
    </rPh>
    <phoneticPr fontId="1"/>
  </si>
  <si>
    <t>点や画の方向（漢字）</t>
    <rPh sb="0" eb="1">
      <t>テン</t>
    </rPh>
    <rPh sb="2" eb="3">
      <t>カク</t>
    </rPh>
    <rPh sb="4" eb="6">
      <t>ホウコウ</t>
    </rPh>
    <rPh sb="7" eb="9">
      <t>カンジ</t>
    </rPh>
    <phoneticPr fontId="1"/>
  </si>
  <si>
    <t>点と画の名前</t>
    <rPh sb="0" eb="1">
      <t>テン</t>
    </rPh>
    <rPh sb="2" eb="3">
      <t>カク</t>
    </rPh>
    <rPh sb="4" eb="6">
      <t>ナマエ</t>
    </rPh>
    <phoneticPr fontId="1"/>
  </si>
  <si>
    <t>書写のやくそく・字を書く姿勢</t>
    <rPh sb="0" eb="2">
      <t>ショシャ</t>
    </rPh>
    <rPh sb="8" eb="9">
      <t>ジ</t>
    </rPh>
    <rPh sb="10" eb="11">
      <t>カ</t>
    </rPh>
    <rPh sb="12" eb="14">
      <t>シセイ</t>
    </rPh>
    <phoneticPr fontId="1"/>
  </si>
  <si>
    <t>新出漢字</t>
    <rPh sb="0" eb="1">
      <t>シン</t>
    </rPh>
    <rPh sb="1" eb="2">
      <t>シュツ</t>
    </rPh>
    <rPh sb="2" eb="4">
      <t>カンジ</t>
    </rPh>
    <phoneticPr fontId="1"/>
  </si>
  <si>
    <t>新出漢字</t>
    <rPh sb="0" eb="2">
      <t>シンシュツ</t>
    </rPh>
    <rPh sb="2" eb="4">
      <t>カンジ</t>
    </rPh>
    <phoneticPr fontId="1"/>
  </si>
  <si>
    <t>秋がいっぱい</t>
    <rPh sb="0" eb="1">
      <t>アキ</t>
    </rPh>
    <phoneticPr fontId="1"/>
  </si>
  <si>
    <t>かたかなのひろば</t>
  </si>
  <si>
    <t>いなばのしろうさぎ</t>
    <phoneticPr fontId="1"/>
  </si>
  <si>
    <t>友だちはどこかな</t>
    <rPh sb="0" eb="1">
      <t>トモ</t>
    </rPh>
    <phoneticPr fontId="1"/>
  </si>
  <si>
    <t>かん字の読み方</t>
    <rPh sb="2" eb="3">
      <t>ジ</t>
    </rPh>
    <rPh sb="4" eb="5">
      <t>ヨ</t>
    </rPh>
    <rPh sb="6" eb="7">
      <t>カタ</t>
    </rPh>
    <phoneticPr fontId="1"/>
  </si>
  <si>
    <t>どうぶつ園のじゅうい</t>
    <rPh sb="4" eb="5">
      <t>エン</t>
    </rPh>
    <phoneticPr fontId="1"/>
  </si>
  <si>
    <t>新出漢字</t>
    <rPh sb="0" eb="4">
      <t>シンシュツカンジ</t>
    </rPh>
    <phoneticPr fontId="1"/>
  </si>
  <si>
    <t>思い出して　書こう</t>
    <rPh sb="0" eb="1">
      <t>オモ</t>
    </rPh>
    <rPh sb="2" eb="3">
      <t>ダ</t>
    </rPh>
    <rPh sb="6" eb="7">
      <t>カ</t>
    </rPh>
    <phoneticPr fontId="1"/>
  </si>
  <si>
    <t>主語と述語に　気をつけよう</t>
    <rPh sb="0" eb="2">
      <t>シュゴ</t>
    </rPh>
    <rPh sb="3" eb="5">
      <t>ジュツゴ</t>
    </rPh>
    <rPh sb="7" eb="8">
      <t>キ</t>
    </rPh>
    <phoneticPr fontId="1"/>
  </si>
  <si>
    <t>かん字の広場②</t>
    <rPh sb="2" eb="3">
      <t>ジ</t>
    </rPh>
    <rPh sb="4" eb="6">
      <t>ヒロバ</t>
    </rPh>
    <phoneticPr fontId="1"/>
  </si>
  <si>
    <t>同じ部分をもつ漢字</t>
    <rPh sb="0" eb="1">
      <t>オナ</t>
    </rPh>
    <rPh sb="2" eb="4">
      <t>ブブン</t>
    </rPh>
    <rPh sb="7" eb="9">
      <t>カンジ</t>
    </rPh>
    <phoneticPr fontId="1"/>
  </si>
  <si>
    <t>はるがいっぱい</t>
  </si>
  <si>
    <t>二年生をふりかえって</t>
    <rPh sb="0" eb="3">
      <t>2ネンセイ</t>
    </rPh>
    <phoneticPr fontId="1"/>
  </si>
  <si>
    <t>ことばを楽しもう</t>
    <rPh sb="4" eb="5">
      <t>タノ</t>
    </rPh>
    <phoneticPr fontId="1"/>
  </si>
  <si>
    <t>見たこと、かんじたこと</t>
    <rPh sb="0" eb="1">
      <t>ミ</t>
    </rPh>
    <phoneticPr fontId="1"/>
  </si>
  <si>
    <t>冬がいっぱい</t>
    <rPh sb="0" eb="1">
      <t>フユ</t>
    </rPh>
    <phoneticPr fontId="1"/>
  </si>
  <si>
    <t>せかい一の話</t>
    <rPh sb="3" eb="4">
      <t>イチ</t>
    </rPh>
    <rPh sb="5" eb="6">
      <t>ハナシ</t>
    </rPh>
    <phoneticPr fontId="1"/>
  </si>
  <si>
    <t>お手紙</t>
    <rPh sb="1" eb="3">
      <t>テガミ</t>
    </rPh>
    <phoneticPr fontId="1"/>
  </si>
  <si>
    <t>書いたら、見直そう</t>
    <rPh sb="0" eb="1">
      <t>カ</t>
    </rPh>
    <rPh sb="5" eb="7">
      <t>ミナオ</t>
    </rPh>
    <phoneticPr fontId="1"/>
  </si>
  <si>
    <t>こんな　もの、見つけたよ</t>
    <rPh sb="7" eb="8">
      <t>ミ</t>
    </rPh>
    <phoneticPr fontId="1"/>
  </si>
  <si>
    <t>図書館たんけん</t>
    <rPh sb="0" eb="3">
      <t>トショカン</t>
    </rPh>
    <phoneticPr fontId="1"/>
  </si>
  <si>
    <t>楽しかったよ、二年生</t>
    <rPh sb="0" eb="1">
      <t>タノ</t>
    </rPh>
    <rPh sb="7" eb="10">
      <t>2ネンセイ</t>
    </rPh>
    <phoneticPr fontId="1"/>
  </si>
  <si>
    <t>すてきなところをつたえよう</t>
  </si>
  <si>
    <t>ようすをあらわすことば</t>
  </si>
  <si>
    <t>お話のさくしゃになろう</t>
    <rPh sb="1" eb="2">
      <t>ハナ</t>
    </rPh>
    <phoneticPr fontId="1"/>
  </si>
  <si>
    <t>にたいみのことば、はんたいのいみのことば</t>
  </si>
  <si>
    <t>かん字のひろば③</t>
    <rPh sb="2" eb="3">
      <t>ジ</t>
    </rPh>
    <phoneticPr fontId="1"/>
  </si>
  <si>
    <t>みの回りのものを読もう</t>
    <rPh sb="2" eb="3">
      <t>マワ</t>
    </rPh>
    <rPh sb="8" eb="9">
      <t>ヨ</t>
    </rPh>
    <phoneticPr fontId="1"/>
  </si>
  <si>
    <t>本は友達</t>
    <rPh sb="0" eb="1">
      <t>ホン</t>
    </rPh>
    <rPh sb="2" eb="4">
      <t>トモダチ</t>
    </rPh>
    <phoneticPr fontId="1"/>
  </si>
  <si>
    <t>メモを　とる　とき</t>
  </si>
  <si>
    <t>ふきのとう</t>
  </si>
  <si>
    <t>かん字のひろば⑤</t>
  </si>
  <si>
    <t>カンジ―はかせの大はつめい</t>
    <rPh sb="8" eb="9">
      <t>ダイ</t>
    </rPh>
    <phoneticPr fontId="1"/>
  </si>
  <si>
    <t>かたかなで書くことば</t>
    <rPh sb="5" eb="6">
      <t>カ</t>
    </rPh>
    <phoneticPr fontId="1"/>
  </si>
  <si>
    <t>みきのたからもの</t>
  </si>
  <si>
    <t>紙コップ花火の作り方</t>
    <rPh sb="0" eb="1">
      <t>カミ</t>
    </rPh>
    <rPh sb="4" eb="6">
      <t>ハナビ</t>
    </rPh>
    <rPh sb="7" eb="8">
      <t>ツク</t>
    </rPh>
    <rPh sb="9" eb="10">
      <t>カタ</t>
    </rPh>
    <phoneticPr fontId="1"/>
  </si>
  <si>
    <t>なかまのことばとかん字</t>
    <rPh sb="10" eb="11">
      <t>ジ</t>
    </rPh>
    <phoneticPr fontId="1"/>
  </si>
  <si>
    <t>ことばでみちあんない</t>
  </si>
  <si>
    <t>夏がいっぱい</t>
    <rPh sb="0" eb="1">
      <t>ナツ</t>
    </rPh>
    <phoneticPr fontId="1"/>
  </si>
  <si>
    <t>かん字の　ひろば①</t>
    <rPh sb="2" eb="3">
      <t>ジ</t>
    </rPh>
    <phoneticPr fontId="1"/>
  </si>
  <si>
    <t>かんさつ名人になろう</t>
    <rPh sb="4" eb="6">
      <t>メイジン</t>
    </rPh>
    <phoneticPr fontId="1"/>
  </si>
  <si>
    <t>絵を　見て　かこう</t>
    <rPh sb="0" eb="1">
      <t>エ</t>
    </rPh>
    <rPh sb="3" eb="4">
      <t>ミ</t>
    </rPh>
    <phoneticPr fontId="1"/>
  </si>
  <si>
    <t>スーホの白い馬</t>
    <rPh sb="4" eb="5">
      <t>シロ</t>
    </rPh>
    <rPh sb="6" eb="7">
      <t>ウマ</t>
    </rPh>
    <phoneticPr fontId="1"/>
  </si>
  <si>
    <t>ロボット</t>
  </si>
  <si>
    <t>ねこのこ　おとのはなびら　はんたいことば</t>
  </si>
  <si>
    <t>かん字のひろば④</t>
    <rPh sb="2" eb="3">
      <t>ジ</t>
    </rPh>
    <phoneticPr fontId="1"/>
  </si>
  <si>
    <t>そうだんにのってください</t>
  </si>
  <si>
    <t>ことばあそびをしよう</t>
    <phoneticPr fontId="1"/>
  </si>
  <si>
    <t>雨のうた</t>
    <rPh sb="0" eb="1">
      <t>アメ</t>
    </rPh>
    <phoneticPr fontId="1"/>
  </si>
  <si>
    <t>あったらいいな、こんなもの</t>
    <phoneticPr fontId="1"/>
  </si>
  <si>
    <t>スイミー</t>
  </si>
  <si>
    <t>たんぽぽのちえ</t>
  </si>
  <si>
    <t>じゅんばんにならぼう</t>
  </si>
  <si>
    <t>【学校名】江戸川区立第三松江小学校</t>
    <phoneticPr fontId="1"/>
  </si>
  <si>
    <t>問題解決学習</t>
    <rPh sb="0" eb="4">
      <t>モンダイカイケツ</t>
    </rPh>
    <rPh sb="4" eb="6">
      <t>ガクシュウ</t>
    </rPh>
    <phoneticPr fontId="1"/>
  </si>
  <si>
    <t>よく聞いて、じこしょうかい</t>
    <rPh sb="2" eb="3">
      <t>キ</t>
    </rPh>
    <phoneticPr fontId="1"/>
  </si>
  <si>
    <t>文様／こまを楽しむ／【じょうほう】全体と中心</t>
  </si>
  <si>
    <t>仕事のくふう、見つけたよ／【コラム】符号など</t>
    <phoneticPr fontId="1"/>
  </si>
  <si>
    <t>ちいちゃんのかげおくり</t>
  </si>
  <si>
    <t>漢字の広場④</t>
  </si>
  <si>
    <t>詩のくふうを楽しもう</t>
  </si>
  <si>
    <t>漢字の広場⑤</t>
  </si>
  <si>
    <t>お気に入りの場所、教えます</t>
  </si>
  <si>
    <t>どきん</t>
    <phoneticPr fontId="1"/>
  </si>
  <si>
    <t>春のくらし</t>
    <rPh sb="0" eb="1">
      <t>ハル</t>
    </rPh>
    <phoneticPr fontId="1"/>
  </si>
  <si>
    <t>気もちをこめて、「来てください」</t>
  </si>
  <si>
    <t>夏のくらし</t>
  </si>
  <si>
    <t>こんな係がクラスにほしい</t>
    <phoneticPr fontId="1"/>
  </si>
  <si>
    <t>修飾語を使って書こう</t>
  </si>
  <si>
    <t>すがたをかえる大豆／食べ物のひみつを教えます</t>
  </si>
  <si>
    <t>三年とうげ</t>
  </si>
  <si>
    <t>四まいの絵を使って</t>
  </si>
  <si>
    <t>ありの行列</t>
  </si>
  <si>
    <t>モチモチの木</t>
  </si>
  <si>
    <t>わたしの最高の一日/続けてみよう</t>
    <rPh sb="4" eb="6">
      <t>サイコウ</t>
    </rPh>
    <rPh sb="7" eb="9">
      <t>イチニチ</t>
    </rPh>
    <rPh sb="10" eb="11">
      <t>ツヅ</t>
    </rPh>
    <phoneticPr fontId="1"/>
  </si>
  <si>
    <t>もっと知りたい、友だちのこと／【コラム】きちんとつたえるために</t>
  </si>
  <si>
    <t>漢字の広場③</t>
  </si>
  <si>
    <t>本で知ったことをクイズにしよう／鳥になったきょうりゅうの話</t>
    <phoneticPr fontId="1"/>
  </si>
  <si>
    <t>ポスターを読もう</t>
  </si>
  <si>
    <t>秋のくらし</t>
  </si>
  <si>
    <t>ことわざ・故事成語</t>
  </si>
  <si>
    <t>わたしの町のよいところ</t>
  </si>
  <si>
    <t>カンジーはかせの音訓かるた</t>
  </si>
  <si>
    <t>つたわる言葉で表そう</t>
  </si>
  <si>
    <t>漢字の広場⑥</t>
  </si>
  <si>
    <t>春風をたどって</t>
    <rPh sb="0" eb="2">
      <t>ハルカゼ</t>
    </rPh>
    <phoneticPr fontId="1"/>
  </si>
  <si>
    <t>漢字の音と訓</t>
  </si>
  <si>
    <t>まいごのかぎ</t>
  </si>
  <si>
    <t>わたしと小鳥とすずと／夕日がせなかをおしてくる</t>
  </si>
  <si>
    <t>書くことを考えるときは</t>
  </si>
  <si>
    <t>おすすめの一さつを決めよう</t>
  </si>
  <si>
    <t>漢字の意味</t>
  </si>
  <si>
    <t>冬のくらし</t>
  </si>
  <si>
    <t>たから島のぼうけん</t>
  </si>
  <si>
    <t>三年生をふり返って</t>
  </si>
  <si>
    <t>図書館たんていだん</t>
    <rPh sb="0" eb="3">
      <t>トショカン</t>
    </rPh>
    <phoneticPr fontId="1"/>
  </si>
  <si>
    <t>漢字の広場②</t>
  </si>
  <si>
    <t>俳句を楽しもう</t>
  </si>
  <si>
    <t>漢字の組み立て</t>
  </si>
  <si>
    <t>短歌を楽しもう</t>
  </si>
  <si>
    <t>国語辞典を使おう</t>
    <rPh sb="0" eb="4">
      <t>コクゴジテン</t>
    </rPh>
    <rPh sb="5" eb="6">
      <t>ツカ</t>
    </rPh>
    <phoneticPr fontId="1"/>
  </si>
  <si>
    <t>こそあど言葉を使いこなそう</t>
  </si>
  <si>
    <t>ローマ字</t>
  </si>
  <si>
    <t>　</t>
    <phoneticPr fontId="1"/>
  </si>
  <si>
    <t>漢字の広場①</t>
    <rPh sb="0" eb="2">
      <t>カンジ</t>
    </rPh>
    <rPh sb="3" eb="5">
      <t>ヒロバ</t>
    </rPh>
    <phoneticPr fontId="1"/>
  </si>
  <si>
    <t>【じょうほう】引用するとき</t>
  </si>
  <si>
    <t>毛筆スタートブック</t>
    <phoneticPr fontId="1"/>
  </si>
  <si>
    <t>点画のしゅるい</t>
    <phoneticPr fontId="11"/>
  </si>
  <si>
    <t>「たて画」</t>
  </si>
  <si>
    <t>小筆で書いてみよう</t>
  </si>
  <si>
    <r>
      <t>書写 広げたい</t>
    </r>
    <r>
      <rPr>
        <sz val="9"/>
        <color theme="1"/>
        <rFont val="ＭＳ Ｐゴシック"/>
        <family val="3"/>
        <charset val="128"/>
      </rPr>
      <t>①</t>
    </r>
    <r>
      <rPr>
        <sz val="9"/>
        <color theme="1"/>
        <rFont val="ＭＳ Ｐゴシック"/>
        <family val="3"/>
        <charset val="128"/>
        <scheme val="minor"/>
      </rPr>
      <t>②&lt;国語&gt;</t>
    </r>
    <phoneticPr fontId="1"/>
  </si>
  <si>
    <t>「点」「はね」</t>
  </si>
  <si>
    <t>部分の組み立て方</t>
  </si>
  <si>
    <t>書きぞめ</t>
  </si>
  <si>
    <t>三年生のまとめ①②</t>
  </si>
  <si>
    <t>全国筆・紙・すみ・すずりマップ</t>
  </si>
  <si>
    <t>「横画」</t>
  </si>
  <si>
    <t>「おれ」</t>
  </si>
  <si>
    <t>力の入れ方</t>
  </si>
  <si>
    <t>「曲がり」</t>
  </si>
  <si>
    <t>平がな（丸み）</t>
  </si>
  <si>
    <t>行の中心</t>
  </si>
  <si>
    <t>「左はらい」「右はらい」</t>
  </si>
  <si>
    <t>学校のまわりのようす</t>
  </si>
  <si>
    <t>▲江戸川区のようす</t>
    <phoneticPr fontId="1"/>
  </si>
  <si>
    <t>選択単元</t>
  </si>
  <si>
    <t>わたしたちのくらしと人々のくらし</t>
  </si>
  <si>
    <t>火事のない町をめざして</t>
  </si>
  <si>
    <t>事故や事件のない町をめざして</t>
  </si>
  <si>
    <t>江戸川区のうつりかわり</t>
    <rPh sb="0" eb="4">
      <t>エドガワク</t>
    </rPh>
    <phoneticPr fontId="1"/>
  </si>
  <si>
    <t>わたしたちのくらしと農家の仕事</t>
    <phoneticPr fontId="1"/>
  </si>
  <si>
    <t>わたしたちのくらしと農家の仕事</t>
  </si>
  <si>
    <t>わたしたちのくらしと工場の仕事</t>
  </si>
  <si>
    <t>ひき算のヒミツ</t>
  </si>
  <si>
    <t>時こくと時間</t>
    <rPh sb="0" eb="1">
      <t>トキ</t>
    </rPh>
    <rPh sb="4" eb="6">
      <t>ジカン</t>
    </rPh>
    <phoneticPr fontId="1"/>
  </si>
  <si>
    <t>4 わり算</t>
  </si>
  <si>
    <t>6 表とぼうグラフ</t>
  </si>
  <si>
    <t>なみ木道</t>
    <rPh sb="2" eb="3">
      <t>キ</t>
    </rPh>
    <rPh sb="3" eb="4">
      <t>ミチ</t>
    </rPh>
    <phoneticPr fontId="1"/>
  </si>
  <si>
    <t>9 円と球</t>
  </si>
  <si>
    <t>11 重さ</t>
  </si>
  <si>
    <t>13 三角形</t>
  </si>
  <si>
    <t>15 小数</t>
  </si>
  <si>
    <t>16 ２けたの数のかけ算</t>
  </si>
  <si>
    <t>カレンダーを調べよう</t>
  </si>
  <si>
    <t>1 かけ算のきまり</t>
  </si>
  <si>
    <t>3 たし算とひき算</t>
  </si>
  <si>
    <t>１／２に分けよう</t>
  </si>
  <si>
    <t>7 あまりのあるわり算</t>
  </si>
  <si>
    <t>9 １００００より大きい数</t>
  </si>
  <si>
    <t>かけ算とわり算の図</t>
  </si>
  <si>
    <t>12 分数</t>
  </si>
  <si>
    <t>14 □を使った式と図</t>
  </si>
  <si>
    <t>まほうじん</t>
  </si>
  <si>
    <t>ドッジボールのコートをかこう</t>
  </si>
  <si>
    <t>算数を使って考えよう</t>
  </si>
  <si>
    <t>2 時こくと時間</t>
  </si>
  <si>
    <t>5 長さ</t>
  </si>
  <si>
    <t>10 円と球</t>
  </si>
  <si>
    <t>10 かけ算の筆算</t>
  </si>
  <si>
    <t>タイルは何まい</t>
  </si>
  <si>
    <t>17 倍の計算</t>
  </si>
  <si>
    <t>３年のまとめ</t>
    <phoneticPr fontId="11"/>
  </si>
  <si>
    <t>18 そろばん</t>
  </si>
  <si>
    <t>1 しぜんのかんさつ</t>
  </si>
  <si>
    <t>2 植物の育ち方（１）　たねまき</t>
  </si>
  <si>
    <t>3 こん虫の育ち方</t>
  </si>
  <si>
    <t>4 ゴムと風の力のはたらき</t>
  </si>
  <si>
    <t>5 音のふしぎ</t>
  </si>
  <si>
    <t>植物の育ち方（４）　花がさいた後</t>
  </si>
  <si>
    <t>7 地面のようすと太陽</t>
  </si>
  <si>
    <t>8 太陽の光</t>
  </si>
  <si>
    <t>9 電気の通り道</t>
  </si>
  <si>
    <t>10 じしゃくのふしぎ</t>
  </si>
  <si>
    <t>おもちゃショーを開こう</t>
  </si>
  <si>
    <t>植物の育ち方（２）　葉がふえたころ</t>
  </si>
  <si>
    <t>植物の育ち方（３）　花</t>
  </si>
  <si>
    <t>11 ものの重さ</t>
  </si>
  <si>
    <t>6 動物のすみか</t>
  </si>
  <si>
    <t>歌声ひびかせて</t>
    <phoneticPr fontId="1"/>
  </si>
  <si>
    <t>せんりつの流れとへん化</t>
    <phoneticPr fontId="1"/>
  </si>
  <si>
    <t>曲に合った歌い方</t>
    <rPh sb="0" eb="1">
      <t>キョク</t>
    </rPh>
    <rPh sb="2" eb="3">
      <t>ア</t>
    </rPh>
    <rPh sb="5" eb="6">
      <t>ウタ</t>
    </rPh>
    <rPh sb="7" eb="8">
      <t>カタ</t>
    </rPh>
    <phoneticPr fontId="1"/>
  </si>
  <si>
    <t>曲に合った歌い方</t>
    <phoneticPr fontId="1"/>
  </si>
  <si>
    <t>ききどころを見つけて</t>
    <rPh sb="6" eb="7">
      <t>ミ</t>
    </rPh>
    <phoneticPr fontId="1"/>
  </si>
  <si>
    <t>物語の音楽を楽しもう</t>
    <rPh sb="0" eb="2">
      <t>モノガタリ</t>
    </rPh>
    <rPh sb="3" eb="5">
      <t>オンガク</t>
    </rPh>
    <rPh sb="6" eb="7">
      <t>タノ</t>
    </rPh>
    <phoneticPr fontId="1"/>
  </si>
  <si>
    <t>楽ふとドレミ</t>
    <rPh sb="0" eb="1">
      <t>ガク</t>
    </rPh>
    <phoneticPr fontId="1"/>
  </si>
  <si>
    <t>こんにちは　リコーダー</t>
    <phoneticPr fontId="1"/>
  </si>
  <si>
    <t>歌声ひびかせて</t>
    <rPh sb="0" eb="2">
      <t>ウタゴエ</t>
    </rPh>
    <phoneticPr fontId="1"/>
  </si>
  <si>
    <t>アンサンブルの楽しさ</t>
    <rPh sb="7" eb="8">
      <t>タノ</t>
    </rPh>
    <phoneticPr fontId="1"/>
  </si>
  <si>
    <t>アンサンブルの楽しさ</t>
    <phoneticPr fontId="1"/>
  </si>
  <si>
    <t>遊び歌めぐり</t>
    <rPh sb="0" eb="1">
      <t>アソ</t>
    </rPh>
    <rPh sb="2" eb="3">
      <t>ウタ</t>
    </rPh>
    <phoneticPr fontId="1"/>
  </si>
  <si>
    <t>めざせ楽き名人</t>
    <phoneticPr fontId="1"/>
  </si>
  <si>
    <t>せんりつの流れとへん化</t>
    <rPh sb="5" eb="6">
      <t>ナガ</t>
    </rPh>
    <rPh sb="10" eb="11">
      <t>カ</t>
    </rPh>
    <phoneticPr fontId="1"/>
  </si>
  <si>
    <t>絵の具と水のハーモニー</t>
  </si>
  <si>
    <t>生まれかわった なかまたち</t>
  </si>
  <si>
    <t>かげのへんしん</t>
  </si>
  <si>
    <t>けずってつけて わたしたちの形</t>
  </si>
  <si>
    <t>ためしてあそんでマグネット</t>
  </si>
  <si>
    <t>未来にタイムスリップ/ふしぎな乗りもの</t>
  </si>
  <si>
    <t>えっへん！ わたしが主人公です</t>
  </si>
  <si>
    <t>のこぎりザクザク つないでつけて</t>
  </si>
  <si>
    <t>わくわく！ スーパーランドセル/みんなでオン・ステージ！</t>
  </si>
  <si>
    <t>ふわふわ空気 つんで つなげて</t>
  </si>
  <si>
    <t>カラフルねん土でマイグッズ</t>
  </si>
  <si>
    <t>光サンドイッチ/はこの中の世界</t>
  </si>
  <si>
    <t>すきな色で すてきな花を</t>
  </si>
  <si>
    <t>にじんで広がるものがたり</t>
  </si>
  <si>
    <t>このカタチ へんしんすると</t>
  </si>
  <si>
    <t>トントンくぎ打ち コンコンビー玉</t>
  </si>
  <si>
    <t>うつしてふえるよ でこぼこさん</t>
  </si>
  <si>
    <t>ようこそ！ アミアミワールド</t>
  </si>
  <si>
    <t>みんなでつくろう ねん土ランド</t>
  </si>
  <si>
    <t>かけっこ・リレー</t>
  </si>
  <si>
    <t>投の運動</t>
  </si>
  <si>
    <t>水泳運動</t>
    <rPh sb="0" eb="4">
      <t>スイエイウンドウ</t>
    </rPh>
    <phoneticPr fontId="1"/>
  </si>
  <si>
    <t>水泳運動</t>
  </si>
  <si>
    <t>ネット型ゲーム「プレルボール」</t>
  </si>
  <si>
    <t>多様な動きをつくる運動（短縄、長縄）</t>
  </si>
  <si>
    <t>幅跳び</t>
  </si>
  <si>
    <t>ゴール型ゲーム「タグラグビー」</t>
  </si>
  <si>
    <t>ゴール型ゲーム「ハンドボール」</t>
  </si>
  <si>
    <t>体ほぐしの運動</t>
  </si>
  <si>
    <t>多様な動きをつくる運動</t>
  </si>
  <si>
    <t>表現運動</t>
    <rPh sb="0" eb="4">
      <t>ヒョウゲンウンドウ</t>
    </rPh>
    <phoneticPr fontId="1"/>
  </si>
  <si>
    <t>ベースボール型ゲーム「キックベース」</t>
  </si>
  <si>
    <t>高跳び</t>
  </si>
  <si>
    <t>小型ハードル走</t>
  </si>
  <si>
    <t>跳び箱運動</t>
  </si>
  <si>
    <t>ネット型ゲーム「キャッチバレーボール」</t>
  </si>
  <si>
    <t>鉄棒運動</t>
  </si>
  <si>
    <t>マット運動</t>
    <rPh sb="3" eb="5">
      <t>ウンドウ</t>
    </rPh>
    <phoneticPr fontId="1"/>
  </si>
  <si>
    <t>健康な生活</t>
    <rPh sb="0" eb="2">
      <t>ケンコウ</t>
    </rPh>
    <rPh sb="3" eb="5">
      <t>セイカツ</t>
    </rPh>
    <phoneticPr fontId="1"/>
  </si>
  <si>
    <t>1 あなたならできる</t>
  </si>
  <si>
    <t>4 ふろしき</t>
  </si>
  <si>
    <t>8 「えがおいっぱい」</t>
  </si>
  <si>
    <t>12 悪いのはわたしじゃない</t>
  </si>
  <si>
    <t>1５ 楽しめばすきになる</t>
    <phoneticPr fontId="1"/>
  </si>
  <si>
    <t>21 なんと言ってつたえる？</t>
  </si>
  <si>
    <t>25 ひと言の勇気</t>
  </si>
  <si>
    <t>28 タンタンタンゴはパパふたり</t>
  </si>
  <si>
    <t>31 心のこもった給食</t>
  </si>
  <si>
    <t>34 音のこうずい</t>
  </si>
  <si>
    <t>2 気持ちのいいあいさつ</t>
  </si>
  <si>
    <t>5 ライラックのさく庭で</t>
  </si>
  <si>
    <t>9 エプロン</t>
  </si>
  <si>
    <t>13 仲間だから</t>
  </si>
  <si>
    <t>1６ ドッジボール大会</t>
    <phoneticPr fontId="1"/>
  </si>
  <si>
    <t>18 わたしの妹、加奈</t>
  </si>
  <si>
    <t>22 おにのかんたのゆめあんない</t>
  </si>
  <si>
    <t>25 花さき山</t>
  </si>
  <si>
    <t>29 公園のひみつ</t>
  </si>
  <si>
    <t>32 お祭りにこめられている思い</t>
  </si>
  <si>
    <t>35 昔からの味をつたえる野菜</t>
  </si>
  <si>
    <t>3 貝がら</t>
  </si>
  <si>
    <t>6 ヒキガエルとロバ</t>
  </si>
  <si>
    <t>10 気づく心</t>
  </si>
  <si>
    <t>1４ 何がいけないのかな</t>
    <phoneticPr fontId="1"/>
  </si>
  <si>
    <t>17 どうしよう……</t>
  </si>
  <si>
    <t>18 よわむし太郎</t>
  </si>
  <si>
    <t>23 金色の魚</t>
  </si>
  <si>
    <t>27 手伝う心</t>
  </si>
  <si>
    <t>30 自分たちにできること</t>
  </si>
  <si>
    <t>33 つなみてんでんこ――走れ、上へ――</t>
  </si>
  <si>
    <t>7 新聞係</t>
  </si>
  <si>
    <t>11 おそろしいゲームいぞん</t>
  </si>
  <si>
    <t>20 ぴっかぴか</t>
  </si>
  <si>
    <t>24 光祐くんのアサガオ</t>
  </si>
  <si>
    <t>1 Hello!</t>
  </si>
  <si>
    <t>2 How are you?</t>
  </si>
  <si>
    <t>3 How many?</t>
  </si>
  <si>
    <t>4 I like blue.</t>
  </si>
  <si>
    <t>5 What do you like?</t>
  </si>
  <si>
    <t>6 ALPHABET</t>
  </si>
  <si>
    <t>7 This is for you.</t>
  </si>
  <si>
    <t>8 What's this?</t>
  </si>
  <si>
    <t>9 Who are you?</t>
  </si>
  <si>
    <t>町博士になろう</t>
  </si>
  <si>
    <t>◆パソコンに慣れよう</t>
    <phoneticPr fontId="1"/>
  </si>
  <si>
    <t>進め！小松菜宣伝隊</t>
    <rPh sb="0" eb="1">
      <t>スス</t>
    </rPh>
    <rPh sb="3" eb="6">
      <t>コマツナ</t>
    </rPh>
    <rPh sb="6" eb="9">
      <t>センデンタイ</t>
    </rPh>
    <phoneticPr fontId="1"/>
  </si>
  <si>
    <t>2年生へ紹介しよう</t>
    <rPh sb="1" eb="3">
      <t>ネンセイ</t>
    </rPh>
    <rPh sb="4" eb="6">
      <t>ショウカイ</t>
    </rPh>
    <phoneticPr fontId="1"/>
  </si>
  <si>
    <t>◆パソコンになれよう</t>
    <phoneticPr fontId="1"/>
  </si>
  <si>
    <t>★おも活「視覚障害者から学ぶ」</t>
    <phoneticPr fontId="1"/>
  </si>
  <si>
    <t>読んで伝えよう</t>
    <rPh sb="0" eb="1">
      <t>ヨ</t>
    </rPh>
    <rPh sb="3" eb="4">
      <t>ツタ</t>
    </rPh>
    <phoneticPr fontId="1"/>
  </si>
  <si>
    <t>しらべはかせになろう</t>
    <phoneticPr fontId="1"/>
  </si>
  <si>
    <t>読書レベルアップ③</t>
    <phoneticPr fontId="1"/>
  </si>
  <si>
    <t>読書目標を達成しよう③</t>
    <phoneticPr fontId="1"/>
  </si>
  <si>
    <t>読書をひろげる③</t>
    <phoneticPr fontId="1"/>
  </si>
  <si>
    <t>(3)なりたい自分になろう</t>
    <phoneticPr fontId="1"/>
  </si>
  <si>
    <t>(２)話し合って決め、実践しよう</t>
  </si>
  <si>
    <t>(３)めあてを決め、成長しよう</t>
  </si>
  <si>
    <t>【学校名】江戸川区立第三松江小学校</t>
    <rPh sb="1" eb="4">
      <t>ガッコウメイ</t>
    </rPh>
    <rPh sb="5" eb="10">
      <t>エドガワクリツ</t>
    </rPh>
    <rPh sb="10" eb="12">
      <t>ダイサン</t>
    </rPh>
    <rPh sb="12" eb="14">
      <t>マツエ</t>
    </rPh>
    <rPh sb="14" eb="17">
      <t>ショウガッコウ</t>
    </rPh>
    <phoneticPr fontId="1"/>
  </si>
  <si>
    <t>読書目標を達成しよう④</t>
    <phoneticPr fontId="1"/>
  </si>
  <si>
    <t>力を合わせてばらばらに</t>
    <rPh sb="0" eb="1">
      <t>チカラ</t>
    </rPh>
    <rPh sb="2" eb="3">
      <t>ア</t>
    </rPh>
    <phoneticPr fontId="1"/>
  </si>
  <si>
    <t>大事なことを落とさずに聞こう</t>
    <rPh sb="0" eb="2">
      <t>ダイジ</t>
    </rPh>
    <rPh sb="6" eb="7">
      <t>オ</t>
    </rPh>
    <rPh sb="11" eb="12">
      <t>キ</t>
    </rPh>
    <phoneticPr fontId="1"/>
  </si>
  <si>
    <t>漢字の広場</t>
    <rPh sb="0" eb="2">
      <t>カンジ</t>
    </rPh>
    <rPh sb="3" eb="5">
      <t>ヒロバ</t>
    </rPh>
    <phoneticPr fontId="1"/>
  </si>
  <si>
    <t>カンジー博士の旅</t>
    <rPh sb="4" eb="6">
      <t>ハカセ</t>
    </rPh>
    <rPh sb="7" eb="8">
      <t>タビ</t>
    </rPh>
    <phoneticPr fontId="1"/>
  </si>
  <si>
    <t>詩を味わおう</t>
    <rPh sb="0" eb="1">
      <t>シ</t>
    </rPh>
    <rPh sb="2" eb="3">
      <t>アジ</t>
    </rPh>
    <phoneticPr fontId="1"/>
  </si>
  <si>
    <t>漢字を正しく使おう</t>
    <rPh sb="0" eb="2">
      <t>カンジ</t>
    </rPh>
    <rPh sb="3" eb="4">
      <t>タダ</t>
    </rPh>
    <rPh sb="6" eb="7">
      <t>ツカ</t>
    </rPh>
    <phoneticPr fontId="1"/>
  </si>
  <si>
    <t>未来につなぐ工芸品</t>
    <rPh sb="0" eb="2">
      <t>ミライ</t>
    </rPh>
    <rPh sb="6" eb="9">
      <t>コウゲイヒン</t>
    </rPh>
    <phoneticPr fontId="1"/>
  </si>
  <si>
    <t>友情のかべ新聞</t>
    <rPh sb="0" eb="2">
      <t>ユウジョウ</t>
    </rPh>
    <rPh sb="5" eb="7">
      <t>シンブン</t>
    </rPh>
    <phoneticPr fontId="1"/>
  </si>
  <si>
    <t>自分だけの詩集を作ろう</t>
    <rPh sb="0" eb="2">
      <t>ジブン</t>
    </rPh>
    <rPh sb="5" eb="7">
      <t>シシュウ</t>
    </rPh>
    <rPh sb="8" eb="9">
      <t>ツク</t>
    </rPh>
    <phoneticPr fontId="1"/>
  </si>
  <si>
    <t>調べて話そう、生活調査隊</t>
    <rPh sb="0" eb="1">
      <t>シラ</t>
    </rPh>
    <rPh sb="3" eb="4">
      <t>ハナ</t>
    </rPh>
    <rPh sb="7" eb="9">
      <t>セイカツ</t>
    </rPh>
    <rPh sb="9" eb="12">
      <t>チョウサタイ</t>
    </rPh>
    <phoneticPr fontId="1"/>
  </si>
  <si>
    <t>春のうた</t>
    <rPh sb="0" eb="1">
      <t>ハル</t>
    </rPh>
    <phoneticPr fontId="1"/>
  </si>
  <si>
    <t>カンジー博士の都道府県の旅</t>
    <rPh sb="4" eb="6">
      <t>ハカセ</t>
    </rPh>
    <rPh sb="7" eb="11">
      <t>トドウフケン</t>
    </rPh>
    <rPh sb="12" eb="13">
      <t>タビ</t>
    </rPh>
    <phoneticPr fontId="1"/>
  </si>
  <si>
    <t>一つの花</t>
    <rPh sb="0" eb="1">
      <t>ヒト</t>
    </rPh>
    <rPh sb="3" eb="4">
      <t>ハナ</t>
    </rPh>
    <phoneticPr fontId="1"/>
  </si>
  <si>
    <t>夏の楽しみ</t>
    <rPh sb="0" eb="1">
      <t>ナツ</t>
    </rPh>
    <rPh sb="2" eb="3">
      <t>タノ</t>
    </rPh>
    <phoneticPr fontId="1"/>
  </si>
  <si>
    <t>あなたなら、どう言う</t>
    <rPh sb="8" eb="9">
      <t>イ</t>
    </rPh>
    <phoneticPr fontId="1"/>
  </si>
  <si>
    <t>秋の楽しみ</t>
    <rPh sb="0" eb="1">
      <t>アキ</t>
    </rPh>
    <rPh sb="2" eb="3">
      <t>タノ</t>
    </rPh>
    <phoneticPr fontId="1"/>
  </si>
  <si>
    <t>慣用句</t>
    <rPh sb="0" eb="3">
      <t>カンヨウク</t>
    </rPh>
    <phoneticPr fontId="1"/>
  </si>
  <si>
    <t>もしものときにそなえよう</t>
  </si>
  <si>
    <t>言葉から連想を広げて</t>
    <rPh sb="0" eb="2">
      <t>コトバ</t>
    </rPh>
    <rPh sb="4" eb="6">
      <t>レンソウ</t>
    </rPh>
    <rPh sb="7" eb="8">
      <t>ヒロ</t>
    </rPh>
    <phoneticPr fontId="1"/>
  </si>
  <si>
    <t>風船でうちゅうへ</t>
    <rPh sb="0" eb="2">
      <t>フウセン</t>
    </rPh>
    <phoneticPr fontId="1"/>
  </si>
  <si>
    <t>スワンレイクのほとりで</t>
  </si>
  <si>
    <t>なりきって書こう</t>
    <rPh sb="5" eb="6">
      <t>カ</t>
    </rPh>
    <phoneticPr fontId="1"/>
  </si>
  <si>
    <t>つなぎ言葉のはたらきを知ろう</t>
    <rPh sb="3" eb="5">
      <t>コトバ</t>
    </rPh>
    <rPh sb="11" eb="12">
      <t>シ</t>
    </rPh>
    <phoneticPr fontId="1"/>
  </si>
  <si>
    <t>パンフレットを読もう</t>
    <rPh sb="7" eb="8">
      <t>ヨ</t>
    </rPh>
    <phoneticPr fontId="1"/>
  </si>
  <si>
    <t>クラスみんなで決めるには</t>
    <rPh sb="7" eb="8">
      <t>キ</t>
    </rPh>
    <phoneticPr fontId="1"/>
  </si>
  <si>
    <t>短歌・俳句に親しもう</t>
    <rPh sb="0" eb="2">
      <t>タンカ</t>
    </rPh>
    <rPh sb="3" eb="5">
      <t>ハイク</t>
    </rPh>
    <rPh sb="6" eb="7">
      <t>シタ</t>
    </rPh>
    <phoneticPr fontId="1"/>
  </si>
  <si>
    <t>冬の楽しみ</t>
    <rPh sb="0" eb="1">
      <t>フユ</t>
    </rPh>
    <rPh sb="2" eb="3">
      <t>タノ</t>
    </rPh>
    <phoneticPr fontId="1"/>
  </si>
  <si>
    <t>熟語の意味</t>
    <rPh sb="0" eb="2">
      <t>ジュクゴ</t>
    </rPh>
    <rPh sb="3" eb="5">
      <t>イミ</t>
    </rPh>
    <phoneticPr fontId="1"/>
  </si>
  <si>
    <t>つながりに気をつけよう</t>
    <rPh sb="5" eb="6">
      <t>キ</t>
    </rPh>
    <phoneticPr fontId="1"/>
  </si>
  <si>
    <t>白いぼうし</t>
    <rPh sb="0" eb="1">
      <t>シロ</t>
    </rPh>
    <phoneticPr fontId="1"/>
  </si>
  <si>
    <t>アップとルーズで伝える</t>
    <rPh sb="8" eb="9">
      <t>ツタ</t>
    </rPh>
    <phoneticPr fontId="1"/>
  </si>
  <si>
    <t>どう直したらいいかな</t>
    <rPh sb="2" eb="3">
      <t>ナオ</t>
    </rPh>
    <phoneticPr fontId="1"/>
  </si>
  <si>
    <t>心が動いたことを言葉に</t>
    <rPh sb="0" eb="1">
      <t>ココロ</t>
    </rPh>
    <rPh sb="2" eb="3">
      <t>ウゴ</t>
    </rPh>
    <rPh sb="8" eb="10">
      <t>コトバ</t>
    </rPh>
    <phoneticPr fontId="1"/>
  </si>
  <si>
    <t>四年生をふり返って</t>
    <rPh sb="0" eb="3">
      <t>ヨネンセイ</t>
    </rPh>
    <rPh sb="6" eb="7">
      <t>カエ</t>
    </rPh>
    <phoneticPr fontId="1"/>
  </si>
  <si>
    <t>図書館の達人になろう</t>
    <rPh sb="0" eb="3">
      <t>トショカン</t>
    </rPh>
    <rPh sb="4" eb="6">
      <t>タツジン</t>
    </rPh>
    <phoneticPr fontId="1"/>
  </si>
  <si>
    <t>気持ちが伝わる手紙を書こう</t>
    <rPh sb="0" eb="2">
      <t>キモ</t>
    </rPh>
    <rPh sb="4" eb="5">
      <t>ツタ</t>
    </rPh>
    <rPh sb="7" eb="9">
      <t>テガミ</t>
    </rPh>
    <rPh sb="10" eb="11">
      <t>カ</t>
    </rPh>
    <phoneticPr fontId="1"/>
  </si>
  <si>
    <t>要約するとき</t>
    <rPh sb="0" eb="2">
      <t>ヨウヤク</t>
    </rPh>
    <phoneticPr fontId="1"/>
  </si>
  <si>
    <t>いろいろな意味をもつ言葉</t>
    <rPh sb="5" eb="7">
      <t>イミ</t>
    </rPh>
    <rPh sb="10" eb="12">
      <t>コトバ</t>
    </rPh>
    <phoneticPr fontId="1"/>
  </si>
  <si>
    <t>学習を広げよう</t>
    <rPh sb="3" eb="4">
      <t>ヒロ</t>
    </rPh>
    <phoneticPr fontId="1"/>
  </si>
  <si>
    <t>漢字辞典を使おう</t>
    <rPh sb="0" eb="2">
      <t>カンジ</t>
    </rPh>
    <rPh sb="2" eb="4">
      <t>ジテン</t>
    </rPh>
    <rPh sb="5" eb="6">
      <t>ツカ</t>
    </rPh>
    <phoneticPr fontId="1"/>
  </si>
  <si>
    <t>新聞を作ろう</t>
    <rPh sb="0" eb="2">
      <t>シンブン</t>
    </rPh>
    <rPh sb="3" eb="4">
      <t>ツク</t>
    </rPh>
    <phoneticPr fontId="1"/>
  </si>
  <si>
    <t>春の楽しみ</t>
    <rPh sb="0" eb="1">
      <t>ハル</t>
    </rPh>
    <rPh sb="2" eb="3">
      <t>タノ</t>
    </rPh>
    <phoneticPr fontId="1"/>
  </si>
  <si>
    <t>ごんぎつね</t>
  </si>
  <si>
    <t>学習の進め方、姿勢、持ち方</t>
    <rPh sb="0" eb="2">
      <t>ガクシュウ</t>
    </rPh>
    <rPh sb="3" eb="4">
      <t>スス</t>
    </rPh>
    <rPh sb="5" eb="6">
      <t>カタ</t>
    </rPh>
    <rPh sb="7" eb="9">
      <t>シセイ</t>
    </rPh>
    <rPh sb="10" eb="11">
      <t>モ</t>
    </rPh>
    <rPh sb="12" eb="13">
      <t>カタ</t>
    </rPh>
    <phoneticPr fontId="1"/>
  </si>
  <si>
    <t>部分の組み立て（左右）</t>
    <rPh sb="0" eb="2">
      <t>ブブン</t>
    </rPh>
    <rPh sb="3" eb="4">
      <t>ク</t>
    </rPh>
    <rPh sb="5" eb="6">
      <t>タ</t>
    </rPh>
    <rPh sb="8" eb="10">
      <t>サユウ</t>
    </rPh>
    <phoneticPr fontId="1"/>
  </si>
  <si>
    <t>筆順と字形</t>
  </si>
  <si>
    <t>平がな（折れ）</t>
    <rPh sb="0" eb="1">
      <t>ヒラ</t>
    </rPh>
    <rPh sb="4" eb="5">
      <t>オ</t>
    </rPh>
    <phoneticPr fontId="1"/>
  </si>
  <si>
    <t>漢字のどうしの大きさ</t>
    <rPh sb="0" eb="2">
      <t>カンジ</t>
    </rPh>
    <rPh sb="7" eb="8">
      <t>オオ</t>
    </rPh>
    <phoneticPr fontId="1"/>
  </si>
  <si>
    <t>学習のまとめ</t>
  </si>
  <si>
    <t>点画の種類</t>
    <rPh sb="0" eb="2">
      <t>テンカク</t>
    </rPh>
    <rPh sb="3" eb="5">
      <t>シュルイ</t>
    </rPh>
    <phoneticPr fontId="1"/>
  </si>
  <si>
    <t>部分の組み立て（上下）</t>
    <rPh sb="0" eb="2">
      <t>ブブン</t>
    </rPh>
    <rPh sb="3" eb="4">
      <t>ク</t>
    </rPh>
    <rPh sb="5" eb="6">
      <t>タ</t>
    </rPh>
    <rPh sb="8" eb="10">
      <t>ジョウゲ</t>
    </rPh>
    <phoneticPr fontId="1"/>
  </si>
  <si>
    <t>画の方向</t>
    <rPh sb="0" eb="1">
      <t>カク</t>
    </rPh>
    <rPh sb="2" eb="4">
      <t>ホウコウ</t>
    </rPh>
    <phoneticPr fontId="1"/>
  </si>
  <si>
    <t>都道府県を調べよう～東京都の様子～</t>
    <rPh sb="0" eb="4">
      <t>トドウフケン</t>
    </rPh>
    <rPh sb="5" eb="6">
      <t>シラ</t>
    </rPh>
    <phoneticPr fontId="1"/>
  </si>
  <si>
    <t>水はどこから</t>
  </si>
  <si>
    <t>ごみのしょりと利用</t>
  </si>
  <si>
    <t>水害からくらしを守る▲</t>
    <phoneticPr fontId="1"/>
  </si>
  <si>
    <t>受けつがれる祭り</t>
  </si>
  <si>
    <t>とどけよう命の水</t>
  </si>
  <si>
    <t>染め物がさかんな新宿区</t>
    <rPh sb="0" eb="1">
      <t>ソ</t>
    </rPh>
    <rPh sb="2" eb="3">
      <t>モノ</t>
    </rPh>
    <rPh sb="8" eb="10">
      <t>シンジュク</t>
    </rPh>
    <rPh sb="10" eb="11">
      <t>ク</t>
    </rPh>
    <phoneticPr fontId="1"/>
  </si>
  <si>
    <t>世界とつながる大田区</t>
    <rPh sb="0" eb="2">
      <t>セカイ</t>
    </rPh>
    <rPh sb="7" eb="10">
      <t>オオタク</t>
    </rPh>
    <phoneticPr fontId="1"/>
  </si>
  <si>
    <t>ゆたかな自然を守り生かす小笠原</t>
  </si>
  <si>
    <t>水はどこから</t>
    <rPh sb="0" eb="1">
      <t>ミズ</t>
    </rPh>
    <phoneticPr fontId="1"/>
  </si>
  <si>
    <t>ごみのしょりと再利用</t>
    <rPh sb="7" eb="8">
      <t>サイ</t>
    </rPh>
    <phoneticPr fontId="1"/>
  </si>
  <si>
    <t>４年生の学習を振り返って</t>
    <rPh sb="2" eb="3">
      <t>セイ</t>
    </rPh>
    <rPh sb="4" eb="6">
      <t>ガクシュウ</t>
    </rPh>
    <rPh sb="7" eb="8">
      <t>フ</t>
    </rPh>
    <rPh sb="9" eb="10">
      <t>カエ</t>
    </rPh>
    <phoneticPr fontId="1"/>
  </si>
  <si>
    <t>ペントミノ</t>
  </si>
  <si>
    <t>2 わり算の筆算</t>
  </si>
  <si>
    <t>4 角</t>
  </si>
  <si>
    <t>5 ２けたの数のわり算</t>
  </si>
  <si>
    <t>7 垂直、平行と四角形</t>
  </si>
  <si>
    <t>8 式と計算</t>
  </si>
  <si>
    <t>10 整理のしかた</t>
  </si>
  <si>
    <t>12 小数のしくみとたし算、ひき算</t>
  </si>
  <si>
    <t>15 小数と整数のかけ算、わり算</t>
  </si>
  <si>
    <t>16 立体</t>
  </si>
  <si>
    <t>17 分数の大きさとたし算、ひき算</t>
  </si>
  <si>
    <t>1 大きな数</t>
  </si>
  <si>
    <t>3 折れ線グラフ</t>
  </si>
  <si>
    <t>6 がい数</t>
  </si>
  <si>
    <t>9 面積</t>
  </si>
  <si>
    <t>11 くらべ方</t>
  </si>
  <si>
    <t>13 変わり方</t>
  </si>
  <si>
    <t>部屋分けパズル</t>
  </si>
  <si>
    <t>油分け</t>
  </si>
  <si>
    <t>こわれた電たく</t>
  </si>
  <si>
    <t>つないだ輪を切って</t>
  </si>
  <si>
    <t>14 そろばん</t>
  </si>
  <si>
    <t>方眼で九九を考えよう</t>
  </si>
  <si>
    <t>４年のまとめ</t>
  </si>
  <si>
    <t>季節と生物（１）　春の始まり</t>
  </si>
  <si>
    <t>2 季節と生物（２）　春</t>
  </si>
  <si>
    <t>3 電池のはたらき</t>
  </si>
  <si>
    <t>季節と生物（３）　夏</t>
  </si>
  <si>
    <t>季節と生物（４）　夏の終わり</t>
  </si>
  <si>
    <t>5 雨水のゆくえ</t>
  </si>
  <si>
    <t>7 わたしたちの体と運動</t>
  </si>
  <si>
    <t>8 ものの温度と体積</t>
  </si>
  <si>
    <t>季節と生物（６）　冬</t>
  </si>
  <si>
    <t>9 もののあたたまり方</t>
  </si>
  <si>
    <t>すがたを変える水</t>
    <rPh sb="4" eb="5">
      <t>カ</t>
    </rPh>
    <rPh sb="7" eb="8">
      <t>ミズ</t>
    </rPh>
    <phoneticPr fontId="1"/>
  </si>
  <si>
    <t>1 天気と気温</t>
  </si>
  <si>
    <t>4 とじこめた空気や水</t>
  </si>
  <si>
    <t>星や月（１）　星の明るさや色</t>
  </si>
  <si>
    <t>6 星や月（２）　月と星の位置の変化</t>
  </si>
  <si>
    <t>季節と生物（５）　秋</t>
  </si>
  <si>
    <t>星や月（３）　冬の星</t>
  </si>
  <si>
    <t>10 すがたを変える水</t>
  </si>
  <si>
    <t>季節と生物（７）　春のおとずれ</t>
  </si>
  <si>
    <t>ひょうしとせんりつ</t>
    <phoneticPr fontId="1"/>
  </si>
  <si>
    <t>音楽今昔</t>
    <rPh sb="0" eb="2">
      <t>オンガク</t>
    </rPh>
    <rPh sb="2" eb="3">
      <t>イマ</t>
    </rPh>
    <rPh sb="3" eb="4">
      <t>ムカシ</t>
    </rPh>
    <phoneticPr fontId="1"/>
  </si>
  <si>
    <t>音楽今昔</t>
    <phoneticPr fontId="1"/>
  </si>
  <si>
    <t>いろいろな歌声を楽しもう</t>
    <rPh sb="5" eb="7">
      <t>ウタゴエ</t>
    </rPh>
    <rPh sb="8" eb="9">
      <t>タノ</t>
    </rPh>
    <phoneticPr fontId="1"/>
  </si>
  <si>
    <t>かけ合いと重なり</t>
    <rPh sb="2" eb="3">
      <t>ア</t>
    </rPh>
    <rPh sb="5" eb="6">
      <t>カサ</t>
    </rPh>
    <phoneticPr fontId="1"/>
  </si>
  <si>
    <t>わたしたちの表げん</t>
    <rPh sb="6" eb="7">
      <t>ヒョウ</t>
    </rPh>
    <phoneticPr fontId="1"/>
  </si>
  <si>
    <t>わたしたちの表げん</t>
    <phoneticPr fontId="1"/>
  </si>
  <si>
    <t>めざせ楽器名人</t>
    <rPh sb="3" eb="5">
      <t>ガッキ</t>
    </rPh>
    <rPh sb="5" eb="7">
      <t>メイジン</t>
    </rPh>
    <phoneticPr fontId="1"/>
  </si>
  <si>
    <t>校歌・君が代</t>
    <rPh sb="0" eb="2">
      <t>コウカ</t>
    </rPh>
    <rPh sb="3" eb="4">
      <t>キミ</t>
    </rPh>
    <rPh sb="5" eb="6">
      <t>ヨ</t>
    </rPh>
    <phoneticPr fontId="1"/>
  </si>
  <si>
    <t>いろいろ絵の具研究所</t>
    <rPh sb="4" eb="5">
      <t>エ</t>
    </rPh>
    <rPh sb="6" eb="7">
      <t>グ</t>
    </rPh>
    <rPh sb="7" eb="10">
      <t>ケンキュウジョ</t>
    </rPh>
    <phoneticPr fontId="1"/>
  </si>
  <si>
    <t>紙パックでパックパク</t>
    <rPh sb="0" eb="1">
      <t>カミ</t>
    </rPh>
    <phoneticPr fontId="1"/>
  </si>
  <si>
    <t>木々を見つめて</t>
    <rPh sb="0" eb="2">
      <t>キギ</t>
    </rPh>
    <rPh sb="3" eb="4">
      <t>ミ</t>
    </rPh>
    <phoneticPr fontId="1"/>
  </si>
  <si>
    <t>つないで組んで すてきな形</t>
    <rPh sb="4" eb="5">
      <t>ク</t>
    </rPh>
    <rPh sb="12" eb="13">
      <t>カタチ</t>
    </rPh>
    <phoneticPr fontId="1"/>
  </si>
  <si>
    <t>お気に入りの形</t>
    <rPh sb="1" eb="2">
      <t>キ</t>
    </rPh>
    <rPh sb="3" eb="4">
      <t>イ</t>
    </rPh>
    <rPh sb="6" eb="7">
      <t>カタチ</t>
    </rPh>
    <phoneticPr fontId="1"/>
  </si>
  <si>
    <t>どろどろかっちん/直線と曲線から生まれる形</t>
    <rPh sb="9" eb="11">
      <t>チョクセン</t>
    </rPh>
    <rPh sb="12" eb="14">
      <t>キョクセン</t>
    </rPh>
    <rPh sb="16" eb="17">
      <t>ウ</t>
    </rPh>
    <rPh sb="20" eb="21">
      <t>カタチ</t>
    </rPh>
    <phoneticPr fontId="1"/>
  </si>
  <si>
    <t>学校もりあげますコット/本を開くとお気に入りの場面</t>
    <rPh sb="0" eb="2">
      <t>ガッコウ</t>
    </rPh>
    <rPh sb="12" eb="13">
      <t>ホン</t>
    </rPh>
    <rPh sb="14" eb="15">
      <t>ヒラ</t>
    </rPh>
    <rPh sb="18" eb="19">
      <t>キ</t>
    </rPh>
    <rPh sb="20" eb="21">
      <t>イ</t>
    </rPh>
    <rPh sb="23" eb="25">
      <t>バメン</t>
    </rPh>
    <phoneticPr fontId="1"/>
  </si>
  <si>
    <t>飛び出すハッピーカード</t>
  </si>
  <si>
    <t>紙の箱だいへんしん</t>
    <rPh sb="0" eb="1">
      <t>カミ</t>
    </rPh>
    <rPh sb="2" eb="3">
      <t>ハコ</t>
    </rPh>
    <phoneticPr fontId="1"/>
  </si>
  <si>
    <t>カクカク板を組み合わせたら</t>
    <rPh sb="4" eb="5">
      <t>イタ</t>
    </rPh>
    <rPh sb="6" eb="7">
      <t>ク</t>
    </rPh>
    <rPh sb="8" eb="9">
      <t>ア</t>
    </rPh>
    <phoneticPr fontId="1"/>
  </si>
  <si>
    <t>ゆめいろランプ</t>
  </si>
  <si>
    <t>はる はる はる絵</t>
    <rPh sb="8" eb="9">
      <t>エ</t>
    </rPh>
    <phoneticPr fontId="1"/>
  </si>
  <si>
    <t>むすんで つないで</t>
  </si>
  <si>
    <t>自然の色 どんな色</t>
    <rPh sb="0" eb="2">
      <t>シゼン</t>
    </rPh>
    <rPh sb="3" eb="4">
      <t>イロ</t>
    </rPh>
    <rPh sb="8" eb="9">
      <t>イロ</t>
    </rPh>
    <phoneticPr fontId="1"/>
  </si>
  <si>
    <t>ちかごろむちゅうです/小さくなって遊びにいこう</t>
    <rPh sb="11" eb="12">
      <t>チイ</t>
    </rPh>
    <rPh sb="17" eb="18">
      <t>アソ</t>
    </rPh>
    <phoneticPr fontId="1"/>
  </si>
  <si>
    <t>わくわくランドで遊ぼう</t>
    <rPh sb="8" eb="9">
      <t>アソ</t>
    </rPh>
    <phoneticPr fontId="1"/>
  </si>
  <si>
    <t>ほった線からはじまるお話</t>
    <rPh sb="3" eb="4">
      <t>セン</t>
    </rPh>
    <rPh sb="11" eb="12">
      <t>ハナシ</t>
    </rPh>
    <phoneticPr fontId="1"/>
  </si>
  <si>
    <t>へんてこ山の物語</t>
    <rPh sb="4" eb="5">
      <t>ヤマ</t>
    </rPh>
    <rPh sb="6" eb="8">
      <t>モノガタリ</t>
    </rPh>
    <phoneticPr fontId="1"/>
  </si>
  <si>
    <t>みんなでたのしいだんボールランド</t>
  </si>
  <si>
    <t>マット運動</t>
  </si>
  <si>
    <t>表現運動</t>
  </si>
  <si>
    <t>ベースボール型ゲーム「ティーボール」</t>
  </si>
  <si>
    <t>ゴール型「ポートボール」</t>
  </si>
  <si>
    <t>ゴール型ゲーム「ラインサッカー」</t>
  </si>
  <si>
    <t>体の成長とわたし</t>
  </si>
  <si>
    <t>1 ここまでもどってこれた、今がとっても幸せ　――池江 璃花子――</t>
  </si>
  <si>
    <t>◆4 かわいくない？</t>
  </si>
  <si>
    <t>8 雨のバスていりゅう所で</t>
  </si>
  <si>
    <t>12 また、試合しようね</t>
  </si>
  <si>
    <t>14 だまっていればわからない</t>
  </si>
  <si>
    <t>17 学校のれきし</t>
  </si>
  <si>
    <t>21 おばあちゃんとの思い出</t>
  </si>
  <si>
    <t>25 赤飯</t>
  </si>
  <si>
    <t>28 わかってくれてありがとう</t>
  </si>
  <si>
    <t>31 十さいのプレゼント</t>
  </si>
  <si>
    <t>34 タイガとココア</t>
  </si>
  <si>
    <t>2 目覚まし時計</t>
  </si>
  <si>
    <t>5 かっこいいせなか</t>
  </si>
  <si>
    <t>9 どう言えばいいのかな</t>
  </si>
  <si>
    <t>13 命　――せいいっぱい生きる――</t>
  </si>
  <si>
    <t>15 ティーボールでのできごと</t>
  </si>
  <si>
    <t>18 学校のじまんを大切に</t>
  </si>
  <si>
    <t>22 オムライス</t>
  </si>
  <si>
    <t>26 世界の子どもたちのために</t>
  </si>
  <si>
    <t>29 ブラッドレーのせいきゅう書</t>
  </si>
  <si>
    <t>32 いつも心に「ファイト！」</t>
  </si>
  <si>
    <t>35 やっぺし</t>
  </si>
  <si>
    <t>3 つながるやさしさ</t>
  </si>
  <si>
    <t>6 ほっとけないよ</t>
  </si>
  <si>
    <t>◆10 守りたい自分のじょうほう</t>
  </si>
  <si>
    <t>16 泣いた赤おに</t>
  </si>
  <si>
    <t>19 絵はがきと切手</t>
  </si>
  <si>
    <t>23 見方を変えて前向きに</t>
  </si>
  <si>
    <t>27 受けつがれてきた命　――屋久島三代杉――</t>
  </si>
  <si>
    <t>30 ゆうびんの父　――前島 密――</t>
  </si>
  <si>
    <t>33 日本人の手でオルガンを　――山葉 寅楠――</t>
  </si>
  <si>
    <t>7 プロレスごっこ</t>
  </si>
  <si>
    <t>11 心と心のあくしゅ</t>
  </si>
  <si>
    <t>20 人によって態度を変えるのはだめ？</t>
  </si>
  <si>
    <t>24 ○○のくせに</t>
  </si>
  <si>
    <t>1 Hello, world!</t>
  </si>
  <si>
    <t>2 Let's play cards.</t>
  </si>
  <si>
    <t>3 I like Mondays.</t>
  </si>
  <si>
    <t>4 What time is it?</t>
  </si>
  <si>
    <t>5 Do you have a pen?</t>
  </si>
  <si>
    <t>6 Alphabet</t>
  </si>
  <si>
    <t>7 What do you want?</t>
  </si>
  <si>
    <t>8 This is my favorite place.</t>
  </si>
  <si>
    <t>9 This is my day.</t>
  </si>
  <si>
    <t>都道府県博士になろう</t>
    <rPh sb="0" eb="4">
      <t>トドウフケン</t>
    </rPh>
    <rPh sb="4" eb="6">
      <t>ハカセ</t>
    </rPh>
    <phoneticPr fontId="1"/>
  </si>
  <si>
    <t>都道府県博士になろう</t>
  </si>
  <si>
    <t>三松歯ッピー研究所</t>
  </si>
  <si>
    <t>三松歯ッピー研究所</t>
    <phoneticPr fontId="1"/>
  </si>
  <si>
    <t>三松歯ッピー研究所◆</t>
    <phoneticPr fontId="1"/>
  </si>
  <si>
    <t>読書レベルアップ④</t>
    <phoneticPr fontId="1"/>
  </si>
  <si>
    <t>読書をひろげる④</t>
    <phoneticPr fontId="1"/>
  </si>
  <si>
    <t>ひみつの言葉を引き出そう</t>
  </si>
  <si>
    <t>きいて、きいて、きいてみよう</t>
    <phoneticPr fontId="1"/>
  </si>
  <si>
    <t>日常を十七音で</t>
  </si>
  <si>
    <t>同じ読み方の漢字</t>
  </si>
  <si>
    <t>どちらを選びますか</t>
  </si>
  <si>
    <t>固有種が教えてくれること／自然環境を守るために／【コラム】統計資料の読み方</t>
  </si>
  <si>
    <t>好きな詩のよさを伝えよう</t>
  </si>
  <si>
    <t>複合語</t>
  </si>
  <si>
    <t>「子ども未来科」で何をする</t>
  </si>
  <si>
    <t>かんがえるのって　おもしろい</t>
  </si>
  <si>
    <t>見立てる／言葉の意味が分かること</t>
  </si>
  <si>
    <t>漢字の広場①</t>
  </si>
  <si>
    <t>夏の夜</t>
  </si>
  <si>
    <t>新聞を読もう</t>
  </si>
  <si>
    <t>方言と共通語</t>
  </si>
  <si>
    <t>カンジー博士の暗号解読</t>
  </si>
  <si>
    <t>やなせたかしーアンパンマンの勇気</t>
  </si>
  <si>
    <t>言葉でスケッチ</t>
  </si>
  <si>
    <t>言葉を使い分けよう</t>
  </si>
  <si>
    <t>大造じいさんとガン</t>
  </si>
  <si>
    <t>名前を使って、自己しょうかい／続けてみよう</t>
  </si>
  <si>
    <t>敬語</t>
  </si>
  <si>
    <t>古典の世界（一）</t>
  </si>
  <si>
    <t>作家で広げるわたしたちの読書／モモ</t>
  </si>
  <si>
    <t>文章に説得力をもたせるには</t>
  </si>
  <si>
    <t>秋の夕</t>
  </si>
  <si>
    <t>古典の世界（二）</t>
  </si>
  <si>
    <t>あなたは、どう考える</t>
  </si>
  <si>
    <t>熟語の読み方</t>
  </si>
  <si>
    <t>もう一つの物語</t>
  </si>
  <si>
    <t>銀色の裏地</t>
  </si>
  <si>
    <t>【情報】目的に応じて引用するとき</t>
  </si>
  <si>
    <t>かぼちゃのつるが／われは草なり</t>
  </si>
  <si>
    <t>よりよい学校生活のために／【コラム】意見が対立したときには</t>
  </si>
  <si>
    <t>冬の朝</t>
  </si>
  <si>
    <t>五年生をふり返って</t>
  </si>
  <si>
    <t>図書館を使いこなそう</t>
  </si>
  <si>
    <t>みんなが使いやすいデザイン</t>
  </si>
  <si>
    <t>たずねびと</t>
  </si>
  <si>
    <t>浦島太郎　――「御伽草子」より</t>
  </si>
  <si>
    <t>想像力のスイッチを入れよう</t>
  </si>
  <si>
    <t>漢字の成り立ち</t>
  </si>
  <si>
    <t>和語・漢語・外来語</t>
  </si>
  <si>
    <t>春の空</t>
    <rPh sb="0" eb="1">
      <t>ハル</t>
    </rPh>
    <rPh sb="2" eb="3">
      <t>ソラ</t>
    </rPh>
    <phoneticPr fontId="1"/>
  </si>
  <si>
    <t>部分の組み立て方①（にょう）</t>
  </si>
  <si>
    <t>書写広げたい①&lt;国語&gt;</t>
  </si>
  <si>
    <t>点画のつながりと字形</t>
  </si>
  <si>
    <t>文字の大きさ（漢字と仮名）</t>
  </si>
  <si>
    <t>用紙に合った文字の大きさ</t>
  </si>
  <si>
    <t>五年生のまとめ①②</t>
  </si>
  <si>
    <t>六年生を送る会に向けて</t>
  </si>
  <si>
    <t>部分の組み立て方②</t>
  </si>
  <si>
    <t>手書きの力/手書き文字と活字</t>
  </si>
  <si>
    <t>めざせ！ 新聞記者</t>
  </si>
  <si>
    <t>書くときの速さ</t>
  </si>
  <si>
    <t>わたしたちの国土（オリエンテーション）</t>
  </si>
  <si>
    <t>低い土地のくらし/高い土地のくらし</t>
  </si>
  <si>
    <t>あたたかい土地のくらし/寒い土地のくらし</t>
  </si>
  <si>
    <t>米づくりのさかんな地域</t>
  </si>
  <si>
    <t>●いかす</t>
  </si>
  <si>
    <t>自動車をつくる工業</t>
  </si>
  <si>
    <t>これからの工業生産とわたしたち</t>
  </si>
  <si>
    <t>情報を生かす産業</t>
  </si>
  <si>
    <t>わたしたちの生活と環境（オリエンテーション）</t>
  </si>
  <si>
    <t>環境を守るわたしたち</t>
  </si>
  <si>
    <t>世界の中の国土</t>
  </si>
  <si>
    <t>国土の気候の特色</t>
  </si>
  <si>
    <t>わたしたちの生活と食料生産（オリエンテーション）</t>
  </si>
  <si>
    <t>水産業のさかんな地域</t>
  </si>
  <si>
    <t>わたしたちの生活と工業生産（オリエンテーション）</t>
  </si>
  <si>
    <t>工業生産を支える運輸と貿易</t>
  </si>
  <si>
    <t>情報を生かすわたしたち</t>
  </si>
  <si>
    <t>自然災害を防ぐ</t>
  </si>
  <si>
    <t>国土の地形の特色</t>
  </si>
  <si>
    <t>くらしを支える食料生産</t>
  </si>
  <si>
    <t>これからの食料生産とわたしたち</t>
  </si>
  <si>
    <t>くらしを支える工業生産</t>
  </si>
  <si>
    <t>情報化した社会と産業の発展（オリエンテーション）</t>
  </si>
  <si>
    <t>わたしたちの生活と森林</t>
  </si>
  <si>
    <t>情報産業とわたしたちのくらし</t>
  </si>
  <si>
    <t>２つに分けよう</t>
  </si>
  <si>
    <t>3 ２つの量の変わり方</t>
  </si>
  <si>
    <t>4 小数のかけ算</t>
  </si>
  <si>
    <t>6 小数のわり算</t>
  </si>
  <si>
    <t>7 整数の見方</t>
  </si>
  <si>
    <t>8 分数の大きさとたし算、ひき算</t>
  </si>
  <si>
    <t>10 単位量あたりの大きさ</t>
  </si>
  <si>
    <t>12 割合</t>
  </si>
  <si>
    <t>14 四角形や三角形の面積</t>
  </si>
  <si>
    <t>15 正多角形と円</t>
  </si>
  <si>
    <t>16 角柱と円柱</t>
  </si>
  <si>
    <t>1 整数と小数</t>
  </si>
  <si>
    <t>2000cm3を作ろう</t>
  </si>
  <si>
    <t>5 合同と三角形、四角形</t>
  </si>
  <si>
    <t>ご石の数え方</t>
  </si>
  <si>
    <t>9 平均</t>
  </si>
  <si>
    <t>11 わり算と分数</t>
  </si>
  <si>
    <t>13 割合とグラフ</t>
  </si>
  <si>
    <t>三角形に変身</t>
  </si>
  <si>
    <t>2 体積</t>
  </si>
  <si>
    <t>奇数と偶数に分けて</t>
  </si>
  <si>
    <t>九九の表を調べよう</t>
  </si>
  <si>
    <t>四角形の関係を調べよう</t>
  </si>
  <si>
    <t>５年のまとめ</t>
  </si>
  <si>
    <t>1 天気と情報（１）　天気の変化</t>
  </si>
  <si>
    <t>2 生命のつながり（１）　植物の発芽と成長</t>
  </si>
  <si>
    <t>3 生命のつながり（２）　メダカのたんじょう</t>
  </si>
  <si>
    <t>4 天気と情報（２）　台風と防災</t>
  </si>
  <si>
    <t>6 流れる水のはたらきと土地の変化</t>
  </si>
  <si>
    <t>7 もののとけ方</t>
  </si>
  <si>
    <t>8 ふりこの性質</t>
  </si>
  <si>
    <t>9 電磁石の性質</t>
  </si>
  <si>
    <t>10 生命のつながり（４）　人のたんじょう</t>
  </si>
  <si>
    <t>11 生命のつながり（４）　人のたんじょう</t>
  </si>
  <si>
    <t>5 生命のつながり（３）　植物の実や種子のでき方</t>
  </si>
  <si>
    <t>和音や低音のはたらき</t>
    <rPh sb="0" eb="2">
      <t>ワオン</t>
    </rPh>
    <rPh sb="3" eb="5">
      <t>テイオン</t>
    </rPh>
    <phoneticPr fontId="1"/>
  </si>
  <si>
    <t>アンサンブルのみりょく</t>
    <phoneticPr fontId="1"/>
  </si>
  <si>
    <t>めざせ楽器名人</t>
    <rPh sb="3" eb="7">
      <t>ガッキメイジン</t>
    </rPh>
    <phoneticPr fontId="1"/>
  </si>
  <si>
    <t>パートの役わり</t>
    <rPh sb="4" eb="5">
      <t>ヤク</t>
    </rPh>
    <phoneticPr fontId="1"/>
  </si>
  <si>
    <t>豊かな表現を求めて</t>
    <rPh sb="0" eb="1">
      <t>ユタ</t>
    </rPh>
    <rPh sb="3" eb="5">
      <t>ヒョウゲン</t>
    </rPh>
    <rPh sb="6" eb="7">
      <t>モト</t>
    </rPh>
    <phoneticPr fontId="1"/>
  </si>
  <si>
    <t>音楽のききどころ</t>
    <rPh sb="0" eb="2">
      <t>オンガク</t>
    </rPh>
    <phoneticPr fontId="1"/>
  </si>
  <si>
    <t>思いをこめた上限</t>
    <rPh sb="0" eb="1">
      <t>オモ</t>
    </rPh>
    <rPh sb="6" eb="8">
      <t>ジョウゲン</t>
    </rPh>
    <phoneticPr fontId="1"/>
  </si>
  <si>
    <t>音楽ランド</t>
    <rPh sb="0" eb="2">
      <t>オンガク</t>
    </rPh>
    <phoneticPr fontId="1"/>
  </si>
  <si>
    <t>日本の音楽</t>
    <rPh sb="0" eb="2">
      <t>ニホン</t>
    </rPh>
    <rPh sb="3" eb="5">
      <t>オンガク</t>
    </rPh>
    <phoneticPr fontId="1"/>
  </si>
  <si>
    <t>思いをこめた表現</t>
    <rPh sb="0" eb="1">
      <t>オモ</t>
    </rPh>
    <rPh sb="6" eb="8">
      <t>ヒョウゲン</t>
    </rPh>
    <phoneticPr fontId="1"/>
  </si>
  <si>
    <t>振り返りシート作成</t>
    <rPh sb="0" eb="1">
      <t>フ</t>
    </rPh>
    <rPh sb="2" eb="3">
      <t>カエ</t>
    </rPh>
    <rPh sb="7" eb="9">
      <t>サクセイ</t>
    </rPh>
    <phoneticPr fontId="1"/>
  </si>
  <si>
    <t>季節を感じて</t>
  </si>
  <si>
    <t>見つけてワイヤーワールド</t>
    <rPh sb="0" eb="1">
      <t>ミ</t>
    </rPh>
    <phoneticPr fontId="1"/>
  </si>
  <si>
    <t>あったらいい町どんな町</t>
    <rPh sb="6" eb="7">
      <t>マチ</t>
    </rPh>
    <rPh sb="10" eb="11">
      <t>マチ</t>
    </rPh>
    <phoneticPr fontId="1"/>
  </si>
  <si>
    <t>段ポールでためしてつくって</t>
    <rPh sb="0" eb="1">
      <t>ダン</t>
    </rPh>
    <phoneticPr fontId="1"/>
  </si>
  <si>
    <t>進め！糸のこたん検隊</t>
  </si>
  <si>
    <t>音楽会招待状</t>
    <rPh sb="0" eb="3">
      <t>オンガクカイ</t>
    </rPh>
    <rPh sb="3" eb="6">
      <t>ショウタイジョウ</t>
    </rPh>
    <phoneticPr fontId="1"/>
  </si>
  <si>
    <t>重ねて広がる形と色</t>
    <rPh sb="0" eb="1">
      <t>カサ</t>
    </rPh>
    <rPh sb="3" eb="4">
      <t>ヒロ</t>
    </rPh>
    <rPh sb="6" eb="7">
      <t>カタチ</t>
    </rPh>
    <rPh sb="8" eb="9">
      <t>イロ</t>
    </rPh>
    <phoneticPr fontId="1"/>
  </si>
  <si>
    <t>靴の写生　鉛筆のみで</t>
    <rPh sb="0" eb="1">
      <t>クツ</t>
    </rPh>
    <rPh sb="2" eb="4">
      <t>シャセイ</t>
    </rPh>
    <rPh sb="5" eb="7">
      <t>エンピツ</t>
    </rPh>
    <phoneticPr fontId="1"/>
  </si>
  <si>
    <t>動いてクレイアニメーション</t>
    <rPh sb="0" eb="1">
      <t>ウゴ</t>
    </rPh>
    <phoneticPr fontId="1"/>
  </si>
  <si>
    <t>コロコロローラーダンス</t>
  </si>
  <si>
    <t>線から生まれた わたしの世界</t>
  </si>
  <si>
    <t>のぞくと広がる秘密の景色</t>
    <rPh sb="4" eb="5">
      <t>ヒロ</t>
    </rPh>
    <rPh sb="7" eb="9">
      <t>ヒミツ</t>
    </rPh>
    <rPh sb="10" eb="12">
      <t>ケシキ</t>
    </rPh>
    <phoneticPr fontId="1"/>
  </si>
  <si>
    <t>リース作り</t>
    <rPh sb="3" eb="4">
      <t>ツク</t>
    </rPh>
    <phoneticPr fontId="1"/>
  </si>
  <si>
    <t>ガイダンス</t>
  </si>
  <si>
    <t>2 ゆでる調理でおいしさ発見</t>
  </si>
  <si>
    <t>3 ひと針に心をこめて</t>
  </si>
  <si>
    <t>6 物を生かして住みやすく</t>
  </si>
  <si>
    <t>8 ミシンにトライ！手作りで楽しい生活</t>
  </si>
  <si>
    <t>5 食べて元気！ご飯とみそ汁</t>
  </si>
  <si>
    <t>５年生のまとめ</t>
  </si>
  <si>
    <t>1 私の生活、大発見！</t>
  </si>
  <si>
    <t>◆4 持続可能な社会へ　物やお金の使い方</t>
  </si>
  <si>
    <t>7 気持ちがつながる家族の時間</t>
  </si>
  <si>
    <t>生活を変えるチャンス！</t>
  </si>
  <si>
    <t>体ほぐしの運動</t>
    <rPh sb="0" eb="1">
      <t>カラダ</t>
    </rPh>
    <rPh sb="5" eb="7">
      <t>ウンドウ</t>
    </rPh>
    <phoneticPr fontId="1"/>
  </si>
  <si>
    <t>走り幅跳び</t>
    <rPh sb="0" eb="1">
      <t>ハシ</t>
    </rPh>
    <rPh sb="2" eb="4">
      <t>ハバト</t>
    </rPh>
    <phoneticPr fontId="1"/>
  </si>
  <si>
    <t>水泳運動</t>
    <rPh sb="0" eb="2">
      <t>スイエイ</t>
    </rPh>
    <rPh sb="2" eb="4">
      <t>ウンドウ</t>
    </rPh>
    <phoneticPr fontId="1"/>
  </si>
  <si>
    <t>ベースボール型</t>
    <rPh sb="6" eb="7">
      <t>ガタ</t>
    </rPh>
    <phoneticPr fontId="1"/>
  </si>
  <si>
    <t>鉄棒</t>
    <rPh sb="0" eb="2">
      <t>テツボウ</t>
    </rPh>
    <phoneticPr fontId="1"/>
  </si>
  <si>
    <t>走り高跳び</t>
    <rPh sb="0" eb="1">
      <t>ハシ</t>
    </rPh>
    <rPh sb="2" eb="4">
      <t>タカト</t>
    </rPh>
    <phoneticPr fontId="1"/>
  </si>
  <si>
    <t>体の動きを高める運動</t>
  </si>
  <si>
    <t>ゴール型「サッカー」</t>
  </si>
  <si>
    <t>短距離走・リレー</t>
    <rPh sb="0" eb="4">
      <t>タンキョリソウ</t>
    </rPh>
    <phoneticPr fontId="1"/>
  </si>
  <si>
    <t>跳び箱</t>
    <rPh sb="0" eb="1">
      <t>ト</t>
    </rPh>
    <rPh sb="2" eb="3">
      <t>バコ</t>
    </rPh>
    <phoneticPr fontId="1"/>
  </si>
  <si>
    <t>ハードル走</t>
    <rPh sb="4" eb="5">
      <t>ソウ</t>
    </rPh>
    <phoneticPr fontId="1"/>
  </si>
  <si>
    <t>ネット型「ソフトバレーボール」</t>
  </si>
  <si>
    <t>ボール投げ</t>
    <rPh sb="3" eb="4">
      <t>ナ</t>
    </rPh>
    <phoneticPr fontId="1"/>
  </si>
  <si>
    <t>心の健康</t>
  </si>
  <si>
    <t>けがの防止</t>
    <rPh sb="3" eb="5">
      <t>ボウシ</t>
    </rPh>
    <phoneticPr fontId="1"/>
  </si>
  <si>
    <t>1 Hello, everyone.</t>
  </si>
  <si>
    <t>2 When is your special day?</t>
  </si>
  <si>
    <t>3 What do you have on Mondays?</t>
  </si>
  <si>
    <t>4 I can draw pictures well.</t>
  </si>
  <si>
    <t>5 Where is the station?</t>
  </si>
  <si>
    <t>6 What would you like?</t>
  </si>
  <si>
    <t>7 I love my town.</t>
  </si>
  <si>
    <t>8 My Hero</t>
  </si>
  <si>
    <t>Let's Check 1 / Our World 1</t>
  </si>
  <si>
    <t>Let's Check 2 / Our World 2</t>
  </si>
  <si>
    <t>9 Let's Check 3 / Our World 3</t>
  </si>
  <si>
    <t>1 今度こそ！</t>
  </si>
  <si>
    <t>4 よさこいソーラン祭り</t>
  </si>
  <si>
    <t>◆8 SNSいじめ</t>
    <phoneticPr fontId="1"/>
  </si>
  <si>
    <t>12 図書館はだれのもの</t>
  </si>
  <si>
    <t>14 二億人を救った化学者　――大村 智――</t>
  </si>
  <si>
    <t>17 ルールを守る</t>
  </si>
  <si>
    <t>21 トキのまう空</t>
  </si>
  <si>
    <t>25 一木一石運動　――自然保護活動のさきがけ――</t>
  </si>
  <si>
    <t>28 百の診療所よりも一本の用水路を　――中村 哲――</t>
  </si>
  <si>
    <t>31 東の羽生、西の村山　――天才棋士 村山 聖――</t>
  </si>
  <si>
    <t>34 希　――光の中を歩んだきょうだい――</t>
  </si>
  <si>
    <t>2 たからもの</t>
  </si>
  <si>
    <t>5 位置について！</t>
  </si>
  <si>
    <t>9 横浜港のガンマンの思い</t>
  </si>
  <si>
    <t>13 稲むらの火</t>
  </si>
  <si>
    <t>15 わたしとあなたの「ふつう」はちがう</t>
  </si>
  <si>
    <t>18 モントゴメリーのバス</t>
  </si>
  <si>
    <t>22 ネット上の友達</t>
  </si>
  <si>
    <t>26 青い目の人形</t>
  </si>
  <si>
    <t>29 世代をこえた思いやり</t>
  </si>
  <si>
    <t>32 この空は遠い日本とつながっている　――和田 重次郎――</t>
  </si>
  <si>
    <t>35 天から送られた手紙</t>
  </si>
  <si>
    <t>3 場面に合わせたあいさつ</t>
  </si>
  <si>
    <t>6 公益のために生きる　――渋沢 栄一――</t>
  </si>
  <si>
    <t>10 参考にするだけなら</t>
  </si>
  <si>
    <t>16 森の絵</t>
  </si>
  <si>
    <t>19 ロレンゾの友達</t>
  </si>
  <si>
    <t>23 パール富士のかがやき</t>
  </si>
  <si>
    <t>27 新幹線開発物語</t>
  </si>
  <si>
    <t>30 銀のしょく台</t>
  </si>
  <si>
    <t>33 世界にひびく伝統の音</t>
  </si>
  <si>
    <t>7 言葉のおくりもの</t>
  </si>
  <si>
    <t>11 わたしにできることを</t>
  </si>
  <si>
    <t>20 お父さんのすがたから</t>
  </si>
  <si>
    <t>24 食品ロスをどう防ぐ？</t>
  </si>
  <si>
    <t>SDGsについて調べよう</t>
    <rPh sb="8" eb="9">
      <t>シラ</t>
    </rPh>
    <phoneticPr fontId="1"/>
  </si>
  <si>
    <t>SDGsについて調べよう</t>
    <phoneticPr fontId="1"/>
  </si>
  <si>
    <t>◆雪国のくらしを知ろう</t>
    <phoneticPr fontId="1"/>
  </si>
  <si>
    <t>調べる学習チャレンジ</t>
  </si>
  <si>
    <t>調べる学習チャレンジ</t>
    <rPh sb="0" eb="1">
      <t>シラ</t>
    </rPh>
    <rPh sb="3" eb="5">
      <t>ガクシュウ</t>
    </rPh>
    <phoneticPr fontId="1"/>
  </si>
  <si>
    <t>◆作家紹介をしよう</t>
    <phoneticPr fontId="1"/>
  </si>
  <si>
    <t>◆作家紹介をしよう</t>
    <rPh sb="1" eb="5">
      <t>サッカショウカイ</t>
    </rPh>
    <phoneticPr fontId="1"/>
  </si>
  <si>
    <t>読書レベルアップ⑤</t>
  </si>
  <si>
    <t>読書目標を達成しよう⑤</t>
  </si>
  <si>
    <t>読書をひろげる⑤</t>
  </si>
  <si>
    <t>つないで、つないで、一つのお話・準備</t>
    <rPh sb="16" eb="18">
      <t>ジュンビ</t>
    </rPh>
    <phoneticPr fontId="1"/>
  </si>
  <si>
    <t>聞いて、考えを深めよう</t>
    <phoneticPr fontId="1"/>
  </si>
  <si>
    <t>笑うから楽しい 時計の時間と心の時間</t>
  </si>
  <si>
    <t>デジタル機器と私たち</t>
  </si>
  <si>
    <t>せんねん　まんねん 名づけられた葉・いちばん大事なものは</t>
    <phoneticPr fontId="1"/>
  </si>
  <si>
    <t>漢字の広場③</t>
    <phoneticPr fontId="1"/>
  </si>
  <si>
    <t>みんなで楽しく過ごすために・話し言葉と書き言葉</t>
    <rPh sb="14" eb="15">
      <t>ハナ</t>
    </rPh>
    <rPh sb="16" eb="18">
      <t>コトバ</t>
    </rPh>
    <rPh sb="19" eb="20">
      <t>カ</t>
    </rPh>
    <rPh sb="21" eb="23">
      <t>コトバ</t>
    </rPh>
    <phoneticPr fontId="1"/>
  </si>
  <si>
    <t>詩を朗読してしょうかいしよう</t>
    <phoneticPr fontId="1"/>
  </si>
  <si>
    <t>「考える」とは・使える言葉にするために</t>
  </si>
  <si>
    <t>今、私は、ぼくは</t>
  </si>
  <si>
    <t>伝わるかな、好きな食べ物続けてみよう・帰り道</t>
    <rPh sb="19" eb="20">
      <t>カエ</t>
    </rPh>
    <rPh sb="21" eb="22">
      <t>ミチ</t>
    </rPh>
    <phoneticPr fontId="1"/>
  </si>
  <si>
    <t>漢字の広場①</t>
    <phoneticPr fontId="1"/>
  </si>
  <si>
    <t>文の組み立て</t>
  </si>
  <si>
    <t>夏のさかり</t>
    <phoneticPr fontId="1"/>
  </si>
  <si>
    <t>インターネットでニュースを読もう</t>
  </si>
  <si>
    <t>熟語の成り立ち</t>
    <phoneticPr fontId="1"/>
  </si>
  <si>
    <t>古典芸能の世界　狂言「柿山伏」を楽しもう</t>
  </si>
  <si>
    <t>ぼくのブック・ウーマン</t>
    <phoneticPr fontId="1"/>
  </si>
  <si>
    <t>知ってほしい、この名言</t>
    <phoneticPr fontId="1"/>
  </si>
  <si>
    <t>日本語の特徴</t>
  </si>
  <si>
    <t>海の命</t>
  </si>
  <si>
    <t>公共図書館を活用しよう</t>
    <phoneticPr fontId="1"/>
  </si>
  <si>
    <t>笑うから楽しい 時計の時間と心の時間</t>
    <phoneticPr fontId="1"/>
  </si>
  <si>
    <t>たのしみは</t>
  </si>
  <si>
    <t>私と本 星空を届けたい</t>
    <phoneticPr fontId="1"/>
  </si>
  <si>
    <t>文章を推敲しよう</t>
    <phoneticPr fontId="1"/>
  </si>
  <si>
    <t>秋の深まり</t>
    <phoneticPr fontId="1"/>
  </si>
  <si>
    <t>『鳥獣戯画』を読む 発見、日本文化のみりょく</t>
  </si>
  <si>
    <t>おすすめパンフレットを作ろう</t>
    <phoneticPr fontId="1"/>
  </si>
  <si>
    <t>日本の文字文化・漢字の広場⑤</t>
    <phoneticPr fontId="1"/>
  </si>
  <si>
    <t>大切にしたい言葉</t>
  </si>
  <si>
    <t>漢字の形と音・意味・春のいぶき</t>
    <rPh sb="10" eb="11">
      <t>ハル</t>
    </rPh>
    <phoneticPr fontId="1"/>
  </si>
  <si>
    <t>天地の文</t>
  </si>
  <si>
    <t>漢字の広場②・やまなし</t>
    <phoneticPr fontId="1"/>
  </si>
  <si>
    <t>カンジー博士の漢字学習の秘伝</t>
  </si>
  <si>
    <t>冬のおとずれ</t>
    <phoneticPr fontId="1"/>
  </si>
  <si>
    <t>生きる 人間は他の生物と何がちがうのか</t>
  </si>
  <si>
    <t>【情報】情報と情報をつなげて伝えるとき</t>
  </si>
  <si>
    <t>やまなし</t>
    <phoneticPr fontId="1"/>
  </si>
  <si>
    <t>学習の進め方、姿勢、タブレットの活用</t>
    <rPh sb="0" eb="2">
      <t>ガクシュウ</t>
    </rPh>
    <rPh sb="3" eb="4">
      <t>スス</t>
    </rPh>
    <rPh sb="5" eb="6">
      <t>カタ</t>
    </rPh>
    <rPh sb="7" eb="9">
      <t>シセイ</t>
    </rPh>
    <rPh sb="16" eb="18">
      <t>カツヨウ</t>
    </rPh>
    <phoneticPr fontId="1"/>
  </si>
  <si>
    <t>部分の組み立て方（３つの部分）</t>
    <phoneticPr fontId="1"/>
  </si>
  <si>
    <t>点画のつながりと読みやすさ（ひらがな）</t>
  </si>
  <si>
    <t>筆順と点画のつながり（大切・友情）</t>
  </si>
  <si>
    <t>用紙に合った文字の大きさと配列</t>
  </si>
  <si>
    <t>伝えるってどういうこと</t>
  </si>
  <si>
    <t>書き初めの練習</t>
  </si>
  <si>
    <t>学習のまとめ（毛筆で好きな文字を書く）</t>
    <phoneticPr fontId="1"/>
  </si>
  <si>
    <t>学習のまとめ</t>
    <rPh sb="0" eb="2">
      <t>ガクシュウ</t>
    </rPh>
    <phoneticPr fontId="1"/>
  </si>
  <si>
    <t>（１時間は硬筆に生かす学習）</t>
  </si>
  <si>
    <t>六年間で学習したこと</t>
    <rPh sb="0" eb="3">
      <t>ロクネンカン</t>
    </rPh>
    <rPh sb="4" eb="6">
      <t>ガクシュウ</t>
    </rPh>
    <phoneticPr fontId="1"/>
  </si>
  <si>
    <t>わたしたちの生活と政治</t>
  </si>
  <si>
    <t>国の政治のしくみと選挙</t>
    <rPh sb="0" eb="1">
      <t>クニ</t>
    </rPh>
    <rPh sb="2" eb="4">
      <t>セイジ</t>
    </rPh>
    <rPh sb="9" eb="11">
      <t>センキョ</t>
    </rPh>
    <phoneticPr fontId="1"/>
  </si>
  <si>
    <t>日本の歴史</t>
    <rPh sb="0" eb="2">
      <t>ニホン</t>
    </rPh>
    <rPh sb="3" eb="5">
      <t>レキシ</t>
    </rPh>
    <phoneticPr fontId="1"/>
  </si>
  <si>
    <t>貴族のくらし</t>
    <rPh sb="0" eb="2">
      <t>キゾク</t>
    </rPh>
    <phoneticPr fontId="1"/>
  </si>
  <si>
    <t>武士の世の中へ</t>
    <rPh sb="0" eb="2">
      <t>ブシ</t>
    </rPh>
    <rPh sb="3" eb="4">
      <t>ヨ</t>
    </rPh>
    <rPh sb="5" eb="6">
      <t>ナカ</t>
    </rPh>
    <phoneticPr fontId="1"/>
  </si>
  <si>
    <t>戦国の世から天下統一へ</t>
    <rPh sb="0" eb="2">
      <t>センゴク</t>
    </rPh>
    <rPh sb="3" eb="4">
      <t>ヨ</t>
    </rPh>
    <rPh sb="6" eb="8">
      <t>テンカ</t>
    </rPh>
    <rPh sb="8" eb="10">
      <t>トウイツ</t>
    </rPh>
    <phoneticPr fontId="1"/>
  </si>
  <si>
    <t>町人の文化と新しい学問</t>
    <phoneticPr fontId="1"/>
  </si>
  <si>
    <t>明治の国づくりを進めた人々</t>
    <rPh sb="0" eb="2">
      <t>メイジ</t>
    </rPh>
    <rPh sb="3" eb="4">
      <t>クニ</t>
    </rPh>
    <rPh sb="8" eb="9">
      <t>スス</t>
    </rPh>
    <rPh sb="11" eb="13">
      <t>ヒトビト</t>
    </rPh>
    <phoneticPr fontId="1"/>
  </si>
  <si>
    <t>長く続いた戦争と人々のくらし</t>
    <rPh sb="0" eb="1">
      <t>ナガ</t>
    </rPh>
    <rPh sb="2" eb="3">
      <t>ツヅ</t>
    </rPh>
    <rPh sb="5" eb="7">
      <t>センソウ</t>
    </rPh>
    <rPh sb="8" eb="10">
      <t>ヒトビト</t>
    </rPh>
    <phoneticPr fontId="1"/>
  </si>
  <si>
    <t>新しい日本、平和な日本へ</t>
    <rPh sb="0" eb="1">
      <t>アタラ</t>
    </rPh>
    <rPh sb="3" eb="5">
      <t>ニホン</t>
    </rPh>
    <rPh sb="6" eb="8">
      <t>ヘイワ</t>
    </rPh>
    <rPh sb="9" eb="11">
      <t>ニホン</t>
    </rPh>
    <phoneticPr fontId="1"/>
  </si>
  <si>
    <t>日本とつながりの深い国々</t>
    <rPh sb="0" eb="2">
      <t>ニホン</t>
    </rPh>
    <rPh sb="8" eb="9">
      <t>フカ</t>
    </rPh>
    <rPh sb="10" eb="12">
      <t>クニグニ</t>
    </rPh>
    <phoneticPr fontId="1"/>
  </si>
  <si>
    <t>わたしたちのくらしと日本国憲法</t>
  </si>
  <si>
    <t>子育て支援の願いを実現する政治/震災復興の願いを実現する政治</t>
  </si>
  <si>
    <t>縄文のむらから古墳のくにへ</t>
    <rPh sb="0" eb="2">
      <t>ジョウモン</t>
    </rPh>
    <rPh sb="7" eb="9">
      <t>コフン</t>
    </rPh>
    <phoneticPr fontId="1"/>
  </si>
  <si>
    <t>今に伝わる室町幕府</t>
    <rPh sb="0" eb="1">
      <t>イマ</t>
    </rPh>
    <rPh sb="2" eb="3">
      <t>ツタ</t>
    </rPh>
    <rPh sb="5" eb="7">
      <t>ムロマチ</t>
    </rPh>
    <rPh sb="7" eb="9">
      <t>バクフ</t>
    </rPh>
    <phoneticPr fontId="1"/>
  </si>
  <si>
    <t>江戸幕府と政治の安定</t>
    <rPh sb="0" eb="4">
      <t>エドバクフ</t>
    </rPh>
    <rPh sb="5" eb="7">
      <t>セイジ</t>
    </rPh>
    <rPh sb="8" eb="10">
      <t>アンテイ</t>
    </rPh>
    <phoneticPr fontId="1"/>
  </si>
  <si>
    <t>世界に歩み出した日本</t>
    <rPh sb="0" eb="2">
      <t>セカイ</t>
    </rPh>
    <rPh sb="3" eb="4">
      <t>アユミ</t>
    </rPh>
    <rPh sb="5" eb="6">
      <t>ダ</t>
    </rPh>
    <rPh sb="8" eb="10">
      <t>ニホン</t>
    </rPh>
    <phoneticPr fontId="1"/>
  </si>
  <si>
    <t>世界の中の日本</t>
    <rPh sb="0" eb="2">
      <t>セカイ</t>
    </rPh>
    <rPh sb="3" eb="4">
      <t>ナカ</t>
    </rPh>
    <rPh sb="5" eb="7">
      <t>ニホン</t>
    </rPh>
    <phoneticPr fontId="1"/>
  </si>
  <si>
    <t>世界の未来と日本の役割</t>
    <rPh sb="0" eb="2">
      <t>セカイ</t>
    </rPh>
    <rPh sb="3" eb="5">
      <t>ミライ</t>
    </rPh>
    <rPh sb="6" eb="8">
      <t>ニホン</t>
    </rPh>
    <rPh sb="9" eb="11">
      <t>ヤクワリ</t>
    </rPh>
    <phoneticPr fontId="1"/>
  </si>
  <si>
    <t>国の政治のしくみと選挙</t>
  </si>
  <si>
    <t>天皇中心の国づくり</t>
    <rPh sb="0" eb="2">
      <t>テンノウ</t>
    </rPh>
    <rPh sb="2" eb="4">
      <t>チュウシン</t>
    </rPh>
    <rPh sb="5" eb="6">
      <t>クニ</t>
    </rPh>
    <phoneticPr fontId="1"/>
  </si>
  <si>
    <t>町人の文化と新しい学問</t>
    <rPh sb="0" eb="2">
      <t>チョウニン</t>
    </rPh>
    <rPh sb="3" eb="5">
      <t>ブンカ</t>
    </rPh>
    <rPh sb="6" eb="7">
      <t>アタラ</t>
    </rPh>
    <rPh sb="9" eb="11">
      <t>ガクモン</t>
    </rPh>
    <phoneticPr fontId="1"/>
  </si>
  <si>
    <t>いかす</t>
  </si>
  <si>
    <t>不思議なパスカルの三角形</t>
  </si>
  <si>
    <t>3 対称な図形</t>
  </si>
  <si>
    <t>4 分数のかけ算</t>
  </si>
  <si>
    <t>6 データの見方</t>
  </si>
  <si>
    <t>7 円の面積</t>
  </si>
  <si>
    <t>8 比例と反比例</t>
  </si>
  <si>
    <t>10 比</t>
  </si>
  <si>
    <t>11 拡大図と縮図</t>
  </si>
  <si>
    <t>６年のまとめ</t>
    <phoneticPr fontId="1"/>
  </si>
  <si>
    <t>算数をふり返ろう！もっと楽しもう！</t>
    <phoneticPr fontId="1"/>
  </si>
  <si>
    <t>1 文字を使った式</t>
  </si>
  <si>
    <t>対称なデザイン</t>
  </si>
  <si>
    <t>5 分数のわり算</t>
  </si>
  <si>
    <t>ピザの面積を比べよう</t>
  </si>
  <si>
    <t>9 角柱と円柱の体積</t>
  </si>
  <si>
    <t>うさぎとかめ</t>
  </si>
  <si>
    <t>およその面積と体積</t>
  </si>
  <si>
    <t>2 分数と整数のかけ算、わり算</t>
  </si>
  <si>
    <t>切り紙遊び</t>
  </si>
  <si>
    <t>地上絵をかこう・算数を使って考えよう</t>
    <rPh sb="8" eb="10">
      <t>サンスウ</t>
    </rPh>
    <rPh sb="11" eb="12">
      <t>ツカ</t>
    </rPh>
    <rPh sb="14" eb="15">
      <t>カンガ</t>
    </rPh>
    <phoneticPr fontId="1"/>
  </si>
  <si>
    <t>12 並べ方と組み合わせ</t>
  </si>
  <si>
    <t>1ものの燃え方</t>
    <rPh sb="4" eb="5">
      <t>モ</t>
    </rPh>
    <rPh sb="6" eb="7">
      <t>カタ</t>
    </rPh>
    <phoneticPr fontId="1"/>
  </si>
  <si>
    <t>２植物の体のつくりとはたらき（1日光との関わり）</t>
    <rPh sb="1" eb="3">
      <t>ショクブツ</t>
    </rPh>
    <rPh sb="4" eb="5">
      <t>カラダ</t>
    </rPh>
    <rPh sb="16" eb="18">
      <t>ニッコウ</t>
    </rPh>
    <rPh sb="20" eb="21">
      <t>カカ</t>
    </rPh>
    <phoneticPr fontId="1"/>
  </si>
  <si>
    <t>3人やほかの動物の体のつくりとはたらき</t>
    <phoneticPr fontId="1"/>
  </si>
  <si>
    <t>5生物と地球環境</t>
    <phoneticPr fontId="1"/>
  </si>
  <si>
    <t>6月と太陽</t>
    <rPh sb="1" eb="2">
      <t>ツキ</t>
    </rPh>
    <rPh sb="3" eb="5">
      <t>タイヨウ</t>
    </rPh>
    <phoneticPr fontId="1"/>
  </si>
  <si>
    <t>7水よう液の性質</t>
    <rPh sb="1" eb="2">
      <t>スイ</t>
    </rPh>
    <rPh sb="4" eb="5">
      <t>エキ</t>
    </rPh>
    <rPh sb="6" eb="8">
      <t>セイシツ</t>
    </rPh>
    <phoneticPr fontId="1"/>
  </si>
  <si>
    <t>8土地のつくりと変化</t>
    <rPh sb="1" eb="3">
      <t>トチ</t>
    </rPh>
    <rPh sb="8" eb="10">
      <t>ヘンカ</t>
    </rPh>
    <phoneticPr fontId="1"/>
  </si>
  <si>
    <t>9てこのはたらき</t>
    <phoneticPr fontId="1"/>
  </si>
  <si>
    <t>10私たちの生活と電気</t>
    <rPh sb="2" eb="3">
      <t>ワタシ</t>
    </rPh>
    <rPh sb="6" eb="8">
      <t>セイカツ</t>
    </rPh>
    <rPh sb="9" eb="11">
      <t>デンキ</t>
    </rPh>
    <phoneticPr fontId="1"/>
  </si>
  <si>
    <t>11かけがえのない地球環境</t>
    <rPh sb="9" eb="13">
      <t>チキュウカンキョウ</t>
    </rPh>
    <phoneticPr fontId="1"/>
  </si>
  <si>
    <t>3人やほかの動物の体のつくりとはたらき</t>
    <rPh sb="1" eb="2">
      <t>ヒト</t>
    </rPh>
    <rPh sb="6" eb="8">
      <t>ドウブツ</t>
    </rPh>
    <rPh sb="9" eb="10">
      <t>カラダ</t>
    </rPh>
    <phoneticPr fontId="1"/>
  </si>
  <si>
    <t>４植物の体のつくりとはたらき（２水との関わり）</t>
    <rPh sb="16" eb="17">
      <t>ミズ</t>
    </rPh>
    <phoneticPr fontId="1"/>
  </si>
  <si>
    <t>11かけがえのない地球環境</t>
    <rPh sb="9" eb="11">
      <t>チキュウ</t>
    </rPh>
    <rPh sb="11" eb="13">
      <t>カンキョウ</t>
    </rPh>
    <phoneticPr fontId="1"/>
  </si>
  <si>
    <t>5生物と地球環境</t>
    <rPh sb="1" eb="3">
      <t>セイブツ</t>
    </rPh>
    <rPh sb="4" eb="8">
      <t>チキュウカンキョウ</t>
    </rPh>
    <phoneticPr fontId="1"/>
  </si>
  <si>
    <t>歌声とリズムのトレーニング</t>
    <rPh sb="0" eb="2">
      <t>ウタゴエ</t>
    </rPh>
    <phoneticPr fontId="1"/>
  </si>
  <si>
    <t>短調のひびき</t>
    <rPh sb="0" eb="2">
      <t>タンチョウ</t>
    </rPh>
    <phoneticPr fontId="1"/>
  </si>
  <si>
    <t>せん律のひびき合い</t>
    <rPh sb="2" eb="3">
      <t>リツ</t>
    </rPh>
    <rPh sb="7" eb="8">
      <t>ア</t>
    </rPh>
    <phoneticPr fontId="1"/>
  </si>
  <si>
    <t>豊かな表現</t>
    <rPh sb="0" eb="1">
      <t>ユタ</t>
    </rPh>
    <rPh sb="3" eb="5">
      <t>ヒョウゲン</t>
    </rPh>
    <phoneticPr fontId="1"/>
  </si>
  <si>
    <t>世界の音楽</t>
    <rPh sb="0" eb="2">
      <t>セカイ</t>
    </rPh>
    <rPh sb="3" eb="5">
      <t>オンガク</t>
    </rPh>
    <phoneticPr fontId="1"/>
  </si>
  <si>
    <t>めざせ楽器名人</t>
    <phoneticPr fontId="1"/>
  </si>
  <si>
    <t>ジャズとクラシック音楽の出会い</t>
    <rPh sb="9" eb="11">
      <t>オンガク</t>
    </rPh>
    <rPh sb="12" eb="14">
      <t>デア</t>
    </rPh>
    <phoneticPr fontId="1"/>
  </si>
  <si>
    <t>紙が奏でる形と色のハーモニー</t>
    <rPh sb="0" eb="1">
      <t>カミ</t>
    </rPh>
    <rPh sb="2" eb="3">
      <t>カナ</t>
    </rPh>
    <rPh sb="5" eb="6">
      <t>カタチ</t>
    </rPh>
    <rPh sb="7" eb="8">
      <t>イロ</t>
    </rPh>
    <phoneticPr fontId="1"/>
  </si>
  <si>
    <t>絵のお話で プレゼント</t>
    <phoneticPr fontId="1"/>
  </si>
  <si>
    <t>すかして重ねてわたしの光/心も動き出すからくリンク</t>
    <phoneticPr fontId="1"/>
  </si>
  <si>
    <t>不思議なとびらのむこうには/わたしのお気に入りの場所</t>
    <phoneticPr fontId="1"/>
  </si>
  <si>
    <t>わたしの二つの気持ち/見て感じてわたしの表現に</t>
    <rPh sb="4" eb="5">
      <t>フタ</t>
    </rPh>
    <rPh sb="7" eb="9">
      <t>キモ</t>
    </rPh>
    <rPh sb="11" eb="12">
      <t>ミ</t>
    </rPh>
    <rPh sb="13" eb="14">
      <t>カン</t>
    </rPh>
    <rPh sb="20" eb="22">
      <t>ヒョウゲン</t>
    </rPh>
    <phoneticPr fontId="1"/>
  </si>
  <si>
    <t>形の中に入ってみると/ねん土の板から生み出す形</t>
    <rPh sb="0" eb="1">
      <t>カタチ</t>
    </rPh>
    <rPh sb="2" eb="3">
      <t>ナカ</t>
    </rPh>
    <rPh sb="4" eb="5">
      <t>ハイ</t>
    </rPh>
    <rPh sb="13" eb="14">
      <t>ド</t>
    </rPh>
    <rPh sb="15" eb="16">
      <t>イタ</t>
    </rPh>
    <rPh sb="18" eb="19">
      <t>ウ</t>
    </rPh>
    <rPh sb="20" eb="21">
      <t>ダ</t>
    </rPh>
    <rPh sb="22" eb="23">
      <t>カタチ</t>
    </rPh>
    <phoneticPr fontId="1"/>
  </si>
  <si>
    <t>金属と木でチャレンジ</t>
    <rPh sb="0" eb="2">
      <t>キンゾク</t>
    </rPh>
    <rPh sb="3" eb="4">
      <t>キ</t>
    </rPh>
    <phoneticPr fontId="1"/>
  </si>
  <si>
    <t>ためして刷って広がる思い</t>
    <rPh sb="4" eb="5">
      <t>ス</t>
    </rPh>
    <rPh sb="7" eb="8">
      <t>ヒロ</t>
    </rPh>
    <rPh sb="10" eb="11">
      <t>オモ</t>
    </rPh>
    <phoneticPr fontId="1"/>
  </si>
  <si>
    <t>白くなったら見える世界</t>
    <rPh sb="0" eb="1">
      <t>シロ</t>
    </rPh>
    <rPh sb="6" eb="7">
      <t>ミ</t>
    </rPh>
    <rPh sb="9" eb="11">
      <t>セカイ</t>
    </rPh>
    <phoneticPr fontId="1"/>
  </si>
  <si>
    <t>わたしはデザイナー 12さいの力で/ドリームカンパニー</t>
    <phoneticPr fontId="1"/>
  </si>
  <si>
    <t>絵のお話で プレゼント</t>
    <rPh sb="0" eb="1">
      <t>エ</t>
    </rPh>
    <rPh sb="3" eb="4">
      <t>ハナシ</t>
    </rPh>
    <phoneticPr fontId="1"/>
  </si>
  <si>
    <t>いつもの学校が変身/ゆらめきファンタジーワールド</t>
    <rPh sb="4" eb="6">
      <t>ガッコウ</t>
    </rPh>
    <rPh sb="7" eb="9">
      <t>ヘンシン</t>
    </rPh>
    <phoneticPr fontId="1"/>
  </si>
  <si>
    <t>不思議なとびらのむこうには/わたしのお気に入りの場所</t>
    <rPh sb="0" eb="3">
      <t>フシギ</t>
    </rPh>
    <rPh sb="19" eb="20">
      <t>キ</t>
    </rPh>
    <rPh sb="21" eb="22">
      <t>イ</t>
    </rPh>
    <rPh sb="24" eb="26">
      <t>バショ</t>
    </rPh>
    <phoneticPr fontId="1"/>
  </si>
  <si>
    <t>墨の達人</t>
    <rPh sb="0" eb="1">
      <t>スミ</t>
    </rPh>
    <rPh sb="2" eb="4">
      <t>タツジン</t>
    </rPh>
    <phoneticPr fontId="1"/>
  </si>
  <si>
    <t>すかして重ねてわたしの光/心も動き出すからくリンク</t>
    <rPh sb="4" eb="5">
      <t>カサ</t>
    </rPh>
    <rPh sb="11" eb="12">
      <t>ヒカリ</t>
    </rPh>
    <rPh sb="13" eb="14">
      <t>ココロ</t>
    </rPh>
    <rPh sb="15" eb="16">
      <t>ウゴ</t>
    </rPh>
    <rPh sb="17" eb="18">
      <t>ダ</t>
    </rPh>
    <phoneticPr fontId="1"/>
  </si>
  <si>
    <t>墨や筆の技 水墨画の世界へ</t>
    <rPh sb="0" eb="1">
      <t>スミ</t>
    </rPh>
    <rPh sb="2" eb="3">
      <t>フデ</t>
    </rPh>
    <rPh sb="4" eb="5">
      <t>ワザ</t>
    </rPh>
    <rPh sb="6" eb="9">
      <t>スイボクガ</t>
    </rPh>
    <rPh sb="10" eb="12">
      <t>セカイ</t>
    </rPh>
    <phoneticPr fontId="1"/>
  </si>
  <si>
    <t>9 見つめてみよう生活時間</t>
  </si>
  <si>
    <t>10 朝食から健康な 1 日の生活を</t>
  </si>
  <si>
    <t>12 思いを形にして生活を豊かに</t>
    <phoneticPr fontId="1"/>
  </si>
  <si>
    <t>11 夏をすずしくさわやかに</t>
    <phoneticPr fontId="1"/>
  </si>
  <si>
    <t>13 まかせてね　今日の食事</t>
    <phoneticPr fontId="1"/>
  </si>
  <si>
    <t>◆13 まかせてね　今日の食事</t>
    <phoneticPr fontId="1"/>
  </si>
  <si>
    <t>14 冬を明るく暖かく</t>
  </si>
  <si>
    <t>▲15 あなたは家庭や地域の宝物</t>
    <phoneticPr fontId="1"/>
  </si>
  <si>
    <t>12 思いを形にして生活を豊かに</t>
  </si>
  <si>
    <t>２年間のまとめ</t>
  </si>
  <si>
    <t>短距離走・リレー</t>
  </si>
  <si>
    <t>ネット型「ソフトバレーボール」</t>
    <phoneticPr fontId="1"/>
  </si>
  <si>
    <t>水泳運動（着衣泳含む）</t>
  </si>
  <si>
    <t>ハードル走</t>
  </si>
  <si>
    <t>体の動きを高める運動（短縄、長縄）</t>
  </si>
  <si>
    <t>ゴール型ゲーム　（体育館）</t>
    <rPh sb="9" eb="12">
      <t>タイイクカン</t>
    </rPh>
    <phoneticPr fontId="1"/>
  </si>
  <si>
    <t>体の動きを高める運動（持久走）</t>
    <phoneticPr fontId="1"/>
  </si>
  <si>
    <t>ゴール型ゲーム　校庭</t>
    <rPh sb="8" eb="10">
      <t>コウテイ</t>
    </rPh>
    <phoneticPr fontId="1"/>
  </si>
  <si>
    <t>鉄棒運動</t>
    <rPh sb="0" eb="2">
      <t>テツボウ</t>
    </rPh>
    <rPh sb="2" eb="4">
      <t>ウンドウ</t>
    </rPh>
    <phoneticPr fontId="1"/>
  </si>
  <si>
    <t>走り幅跳び</t>
  </si>
  <si>
    <t>体の動きを高める運動（短縄、長縄）</t>
    <rPh sb="11" eb="13">
      <t>タンナワ</t>
    </rPh>
    <rPh sb="14" eb="16">
      <t>ナガナワ</t>
    </rPh>
    <phoneticPr fontId="1"/>
  </si>
  <si>
    <t>走り高跳び</t>
  </si>
  <si>
    <t>※縄跳びウィーク</t>
    <rPh sb="1" eb="3">
      <t>ナワト</t>
    </rPh>
    <phoneticPr fontId="1"/>
  </si>
  <si>
    <t>(５０ｍ走　タイム測定)</t>
    <rPh sb="4" eb="5">
      <t>ソウ</t>
    </rPh>
    <rPh sb="9" eb="11">
      <t>ソクテイ</t>
    </rPh>
    <phoneticPr fontId="1"/>
  </si>
  <si>
    <t>（体育大会練習）</t>
    <rPh sb="1" eb="3">
      <t>タイイク</t>
    </rPh>
    <rPh sb="3" eb="5">
      <t>タイカイ</t>
    </rPh>
    <rPh sb="5" eb="7">
      <t>レンシュウ</t>
    </rPh>
    <phoneticPr fontId="1"/>
  </si>
  <si>
    <t>病気の起こり方</t>
    <rPh sb="0" eb="2">
      <t>ビョウキ</t>
    </rPh>
    <rPh sb="3" eb="4">
      <t>オ</t>
    </rPh>
    <rPh sb="6" eb="7">
      <t>カタ</t>
    </rPh>
    <phoneticPr fontId="1"/>
  </si>
  <si>
    <t>感染病の予防</t>
    <rPh sb="0" eb="2">
      <t>カンセン</t>
    </rPh>
    <rPh sb="2" eb="3">
      <t>ビョウ</t>
    </rPh>
    <rPh sb="4" eb="6">
      <t>ヨボウ</t>
    </rPh>
    <phoneticPr fontId="1"/>
  </si>
  <si>
    <t>生活習慣病の予防</t>
    <rPh sb="0" eb="2">
      <t>セイカツ</t>
    </rPh>
    <rPh sb="2" eb="5">
      <t>シュウカンビョウ</t>
    </rPh>
    <rPh sb="6" eb="8">
      <t>ヨボウ</t>
    </rPh>
    <phoneticPr fontId="1"/>
  </si>
  <si>
    <t>飲酒・喫煙の害と健康</t>
    <rPh sb="0" eb="2">
      <t>インシュ</t>
    </rPh>
    <rPh sb="3" eb="5">
      <t>キツエン</t>
    </rPh>
    <rPh sb="6" eb="7">
      <t>ガイ</t>
    </rPh>
    <rPh sb="8" eb="10">
      <t>ケンコウ</t>
    </rPh>
    <phoneticPr fontId="1"/>
  </si>
  <si>
    <t>薬物乱用の害と健康</t>
    <rPh sb="0" eb="4">
      <t>ヤクブツランヨウ</t>
    </rPh>
    <rPh sb="5" eb="6">
      <t>ガイ</t>
    </rPh>
    <rPh sb="7" eb="9">
      <t>ケンコウ</t>
    </rPh>
    <phoneticPr fontId="1"/>
  </si>
  <si>
    <t>地域の保健活動（ライフスタイル）</t>
    <rPh sb="0" eb="2">
      <t>チイキ</t>
    </rPh>
    <rPh sb="3" eb="5">
      <t>ホケン</t>
    </rPh>
    <rPh sb="5" eb="7">
      <t>カツドウ</t>
    </rPh>
    <phoneticPr fontId="1"/>
  </si>
  <si>
    <t>1 This is me!</t>
  </si>
  <si>
    <t>This is me.</t>
    <phoneticPr fontId="1"/>
  </si>
  <si>
    <t>Welcome to Japan.</t>
    <phoneticPr fontId="1"/>
  </si>
  <si>
    <t>What time do you get up?</t>
    <phoneticPr fontId="1"/>
  </si>
  <si>
    <t>My summer vacation.</t>
    <phoneticPr fontId="1"/>
  </si>
  <si>
    <t>Where do you want to go?</t>
    <phoneticPr fontId="1"/>
  </si>
  <si>
    <t>My Best Memory</t>
    <phoneticPr fontId="1"/>
  </si>
  <si>
    <t>Let's check2</t>
    <phoneticPr fontId="1"/>
  </si>
  <si>
    <t>My Dream</t>
    <phoneticPr fontId="1"/>
  </si>
  <si>
    <t>My Junior High School Life</t>
    <phoneticPr fontId="1"/>
  </si>
  <si>
    <t>Let's check1</t>
    <phoneticPr fontId="1"/>
  </si>
  <si>
    <t>My Junior highschool life</t>
    <phoneticPr fontId="1"/>
  </si>
  <si>
    <t>1負けずぎらいの心境をもって　藤井聡太</t>
    <rPh sb="1" eb="2">
      <t>マ</t>
    </rPh>
    <rPh sb="8" eb="10">
      <t>シンキョウ</t>
    </rPh>
    <rPh sb="15" eb="19">
      <t>フジイソウタ</t>
    </rPh>
    <phoneticPr fontId="1"/>
  </si>
  <si>
    <t>4人生を変えるのは自分　秦由加子</t>
    <rPh sb="1" eb="3">
      <t>ジンセイ</t>
    </rPh>
    <rPh sb="4" eb="5">
      <t>カ</t>
    </rPh>
    <rPh sb="9" eb="11">
      <t>ジブン</t>
    </rPh>
    <rPh sb="12" eb="13">
      <t>ハタ</t>
    </rPh>
    <rPh sb="13" eb="15">
      <t>ユカ</t>
    </rPh>
    <rPh sb="15" eb="16">
      <t>コ</t>
    </rPh>
    <phoneticPr fontId="1"/>
  </si>
  <si>
    <t>8父の言葉</t>
    <rPh sb="1" eb="2">
      <t>チチ</t>
    </rPh>
    <rPh sb="3" eb="5">
      <t>コトバ</t>
    </rPh>
    <phoneticPr fontId="1"/>
  </si>
  <si>
    <t>12雨上がりの朝に</t>
    <rPh sb="2" eb="4">
      <t>アメア</t>
    </rPh>
    <rPh sb="7" eb="8">
      <t>アサ</t>
    </rPh>
    <phoneticPr fontId="1"/>
  </si>
  <si>
    <t>14青い海を取りもどせ</t>
    <rPh sb="2" eb="3">
      <t>アオ</t>
    </rPh>
    <rPh sb="4" eb="5">
      <t>ウミ</t>
    </rPh>
    <rPh sb="6" eb="7">
      <t>ト</t>
    </rPh>
    <phoneticPr fontId="1"/>
  </si>
  <si>
    <t>17協力するってどういうこと？</t>
    <rPh sb="2" eb="4">
      <t>キョウリョク</t>
    </rPh>
    <phoneticPr fontId="1"/>
  </si>
  <si>
    <t>21六千人の命のビザ　杉原千畝</t>
    <rPh sb="2" eb="3">
      <t>ロク</t>
    </rPh>
    <rPh sb="3" eb="5">
      <t>センニン</t>
    </rPh>
    <rPh sb="6" eb="7">
      <t>イノチ</t>
    </rPh>
    <rPh sb="11" eb="13">
      <t>スギワラ</t>
    </rPh>
    <phoneticPr fontId="1"/>
  </si>
  <si>
    <t>25地球、その大いなる存在</t>
    <rPh sb="2" eb="4">
      <t>チキュウ</t>
    </rPh>
    <rPh sb="7" eb="8">
      <t>オオ</t>
    </rPh>
    <rPh sb="11" eb="13">
      <t>ソンザイ</t>
    </rPh>
    <phoneticPr fontId="1"/>
  </si>
  <si>
    <t>28両親からの手紙</t>
    <rPh sb="2" eb="4">
      <t>リョウシン</t>
    </rPh>
    <rPh sb="7" eb="9">
      <t>テガミ</t>
    </rPh>
    <phoneticPr fontId="1"/>
  </si>
  <si>
    <t>31 世の中のためになることをしたい　石橋 正二郎</t>
    <phoneticPr fontId="1"/>
  </si>
  <si>
    <t>34流氷とアザラシが伝えるもの</t>
    <rPh sb="2" eb="4">
      <t>リュウヒョウ</t>
    </rPh>
    <rPh sb="10" eb="11">
      <t>ツタ</t>
    </rPh>
    <phoneticPr fontId="1"/>
  </si>
  <si>
    <t>2ブランコ乗りとピエロ</t>
    <rPh sb="5" eb="6">
      <t>ノ</t>
    </rPh>
    <phoneticPr fontId="1"/>
  </si>
  <si>
    <t>5応援団の旗</t>
    <rPh sb="1" eb="4">
      <t>オウエンダン</t>
    </rPh>
    <rPh sb="5" eb="6">
      <t>ハタ</t>
    </rPh>
    <phoneticPr fontId="1"/>
  </si>
  <si>
    <t>9米俵</t>
    <rPh sb="1" eb="3">
      <t>コメダワラ</t>
    </rPh>
    <phoneticPr fontId="1"/>
  </si>
  <si>
    <t>13山中伸弥先生の快挙</t>
    <rPh sb="2" eb="4">
      <t>ヤマナカ</t>
    </rPh>
    <phoneticPr fontId="1"/>
  </si>
  <si>
    <t>15「ちょっと」の可能性</t>
    <rPh sb="9" eb="12">
      <t>カノウセイ</t>
    </rPh>
    <phoneticPr fontId="1"/>
  </si>
  <si>
    <t>18〇〇しながら</t>
    <phoneticPr fontId="1"/>
  </si>
  <si>
    <t>22ひたすらに、自分の心に従って　棟方 志功</t>
    <rPh sb="8" eb="10">
      <t>ジブン</t>
    </rPh>
    <rPh sb="11" eb="12">
      <t>ココロ</t>
    </rPh>
    <rPh sb="13" eb="14">
      <t>シタガ</t>
    </rPh>
    <phoneticPr fontId="1"/>
  </si>
  <si>
    <t>26究極の理想「平和」を求めて　新渡戸稲造</t>
    <rPh sb="16" eb="19">
      <t>ニトベ</t>
    </rPh>
    <rPh sb="19" eb="21">
      <t>イナゾウ</t>
    </rPh>
    <phoneticPr fontId="1"/>
  </si>
  <si>
    <t>29卒業に向けて</t>
    <rPh sb="2" eb="4">
      <t>ソツギョウ</t>
    </rPh>
    <rPh sb="5" eb="6">
      <t>ム</t>
    </rPh>
    <phoneticPr fontId="1"/>
  </si>
  <si>
    <t>32 北海道の名づけ親　松浦 武四郎</t>
    <phoneticPr fontId="1"/>
  </si>
  <si>
    <t>35 志を得ざれば、再びこの地を踏まず　野口 英世と母</t>
    <phoneticPr fontId="1"/>
  </si>
  <si>
    <t>3だまって借りてもいいのかな</t>
    <rPh sb="5" eb="6">
      <t>カ</t>
    </rPh>
    <phoneticPr fontId="1"/>
  </si>
  <si>
    <t>6友達だからこそ</t>
    <rPh sb="1" eb="3">
      <t>トモダチ</t>
    </rPh>
    <phoneticPr fontId="1"/>
  </si>
  <si>
    <t>10個人の権利って？</t>
    <rPh sb="2" eb="4">
      <t>コジン</t>
    </rPh>
    <rPh sb="5" eb="7">
      <t>ケンリ</t>
    </rPh>
    <phoneticPr fontId="1"/>
  </si>
  <si>
    <t>16手品師</t>
    <rPh sb="2" eb="5">
      <t>テジナシ</t>
    </rPh>
    <phoneticPr fontId="1"/>
  </si>
  <si>
    <t>19礼儀作法と茶道</t>
    <rPh sb="2" eb="4">
      <t>レイギ</t>
    </rPh>
    <rPh sb="4" eb="6">
      <t>サホウ</t>
    </rPh>
    <rPh sb="7" eb="9">
      <t>サドウ</t>
    </rPh>
    <phoneticPr fontId="1"/>
  </si>
  <si>
    <t>23うばわれた自由</t>
    <rPh sb="7" eb="9">
      <t>ジユウ</t>
    </rPh>
    <phoneticPr fontId="1"/>
  </si>
  <si>
    <t>27その思いを受けついで</t>
    <rPh sb="4" eb="5">
      <t>オモ</t>
    </rPh>
    <rPh sb="7" eb="8">
      <t>ウ</t>
    </rPh>
    <phoneticPr fontId="1"/>
  </si>
  <si>
    <t>30そこにぼくはいた</t>
    <phoneticPr fontId="1"/>
  </si>
  <si>
    <t>33 ベトナムの人に安全な水を</t>
  </si>
  <si>
    <t>7ひきょうだよ</t>
    <phoneticPr fontId="1"/>
  </si>
  <si>
    <t>11真琴と勇介</t>
    <rPh sb="2" eb="4">
      <t>マコト</t>
    </rPh>
    <rPh sb="5" eb="7">
      <t>ユウスケ</t>
    </rPh>
    <phoneticPr fontId="1"/>
  </si>
  <si>
    <t>20みんなが幸せに暮らせる社会へ</t>
    <rPh sb="6" eb="7">
      <t>シアワ</t>
    </rPh>
    <rPh sb="9" eb="10">
      <t>ク</t>
    </rPh>
    <rPh sb="13" eb="15">
      <t>シャカイ</t>
    </rPh>
    <phoneticPr fontId="1"/>
  </si>
  <si>
    <t>24あかはなそえじ</t>
    <phoneticPr fontId="1"/>
  </si>
  <si>
    <t>私たちの音楽活動をプロデュースしよう</t>
  </si>
  <si>
    <t>私たちの音楽活動をプロデュースしよう</t>
    <phoneticPr fontId="1"/>
  </si>
  <si>
    <t>マイキャリアプランを作ろう</t>
  </si>
  <si>
    <t>読んで伝えよう⑥</t>
  </si>
  <si>
    <t>調べる学習チャレンジ③</t>
  </si>
  <si>
    <t>読んで伝えよう</t>
  </si>
  <si>
    <t>読書レベルアップ⑥</t>
    <phoneticPr fontId="1"/>
  </si>
  <si>
    <t>読書目標を達成しよう⑥</t>
    <phoneticPr fontId="1"/>
  </si>
  <si>
    <t>読書をひろげる⑥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</si>
</sst>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name val="ＭＳ Ｐゴシック"/>
      <family val="2"/>
      <charset val="128"/>
      <scheme val="minor"/>
    </font>
    <font>
      <sz val="7.5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7979"/>
        <bgColor indexed="64"/>
      </patternFill>
    </fill>
    <fill>
      <patternFill patternType="solid">
        <fgColor rgb="FFFF6969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rgb="FFFFCC99"/>
        <bgColor indexed="64"/>
      </patternFill>
    </fill>
  </fills>
  <borders count="1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indexed="64"/>
      </right>
      <top style="hair">
        <color auto="1"/>
      </top>
      <bottom style="medium">
        <color auto="1"/>
      </bottom>
      <diagonal/>
    </border>
    <border diagonalDown="1">
      <left style="thin">
        <color indexed="64"/>
      </left>
      <right style="thin">
        <color indexed="64"/>
      </right>
      <top style="medium">
        <color auto="1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medium">
        <color auto="1"/>
      </bottom>
      <diagonal style="thin">
        <color indexed="64"/>
      </diagonal>
    </border>
    <border>
      <left/>
      <right style="medium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 style="hair">
        <color indexed="64"/>
      </top>
      <bottom/>
      <diagonal/>
    </border>
    <border diagonalDown="1">
      <left style="hair">
        <color indexed="64"/>
      </left>
      <right style="thin">
        <color indexed="64"/>
      </right>
      <top style="medium">
        <color auto="1"/>
      </top>
      <bottom/>
      <diagonal style="thin">
        <color indexed="64"/>
      </diagonal>
    </border>
    <border diagonalDown="1">
      <left style="hair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hair">
        <color indexed="64"/>
      </left>
      <right style="thin">
        <color auto="1"/>
      </right>
      <top/>
      <bottom style="hair">
        <color indexed="64"/>
      </bottom>
      <diagonal style="thin">
        <color indexed="64"/>
      </diagonal>
    </border>
    <border diagonalDown="1">
      <left style="hair">
        <color indexed="64"/>
      </left>
      <right style="medium">
        <color auto="1"/>
      </right>
      <top style="medium">
        <color auto="1"/>
      </top>
      <bottom/>
      <diagonal style="thin">
        <color indexed="64"/>
      </diagonal>
    </border>
    <border diagonalDown="1">
      <left style="hair">
        <color indexed="64"/>
      </left>
      <right style="medium">
        <color auto="1"/>
      </right>
      <top/>
      <bottom/>
      <diagonal style="thin">
        <color indexed="64"/>
      </diagonal>
    </border>
    <border diagonalDown="1">
      <left style="hair">
        <color indexed="64"/>
      </left>
      <right style="medium">
        <color auto="1"/>
      </right>
      <top/>
      <bottom style="hair">
        <color indexed="64"/>
      </bottom>
      <diagonal style="thin">
        <color indexed="64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 style="hair">
        <color indexed="64"/>
      </top>
      <bottom/>
      <diagonal/>
    </border>
    <border>
      <left style="thin">
        <color auto="1"/>
      </left>
      <right style="medium">
        <color auto="1"/>
      </right>
      <top style="hair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 diagonalDown="1">
      <left style="thin">
        <color auto="1"/>
      </left>
      <right style="medium">
        <color auto="1"/>
      </right>
      <top/>
      <bottom/>
      <diagonal style="thin">
        <color indexed="64"/>
      </diagonal>
    </border>
    <border diagonalDown="1">
      <left style="thin">
        <color auto="1"/>
      </left>
      <right style="medium">
        <color auto="1"/>
      </right>
      <top style="medium">
        <color auto="1"/>
      </top>
      <bottom/>
      <diagonal style="thin">
        <color indexed="64"/>
      </diagonal>
    </border>
    <border diagonalDown="1">
      <left style="thin">
        <color auto="1"/>
      </left>
      <right style="medium">
        <color auto="1"/>
      </right>
      <top/>
      <bottom style="medium">
        <color auto="1"/>
      </bottom>
      <diagonal style="thin">
        <color indexed="64"/>
      </diagonal>
    </border>
    <border>
      <left style="thin">
        <color auto="1"/>
      </left>
      <right style="medium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 diagonalDown="1">
      <left style="hair">
        <color indexed="64"/>
      </left>
      <right/>
      <top style="medium">
        <color auto="1"/>
      </top>
      <bottom/>
      <diagonal style="thin">
        <color indexed="64"/>
      </diagonal>
    </border>
    <border diagonalDown="1">
      <left style="hair">
        <color indexed="64"/>
      </left>
      <right/>
      <top/>
      <bottom/>
      <diagonal style="thin">
        <color indexed="64"/>
      </diagonal>
    </border>
    <border diagonalDown="1">
      <left style="hair">
        <color indexed="64"/>
      </left>
      <right/>
      <top/>
      <bottom style="hair">
        <color indexed="64"/>
      </bottom>
      <diagonal style="thin">
        <color indexed="64"/>
      </diagonal>
    </border>
    <border>
      <left style="medium">
        <color indexed="64"/>
      </left>
      <right style="medium">
        <color auto="1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auto="1"/>
      </right>
      <top style="hair">
        <color indexed="64"/>
      </top>
      <bottom/>
      <diagonal/>
    </border>
    <border>
      <left style="medium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hair">
        <color indexed="64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666">
    <xf numFmtId="0" fontId="0" fillId="0" borderId="0" xfId="0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7" fillId="2" borderId="0" xfId="0" applyFont="1" applyFill="1" applyAlignment="1">
      <alignment horizontal="right" vertical="center"/>
    </xf>
    <xf numFmtId="0" fontId="6" fillId="2" borderId="0" xfId="0" applyFont="1" applyFill="1">
      <alignment vertical="center"/>
    </xf>
    <xf numFmtId="0" fontId="6" fillId="2" borderId="91" xfId="0" applyFont="1" applyFill="1" applyBorder="1">
      <alignment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13" fontId="2" fillId="2" borderId="18" xfId="0" applyNumberFormat="1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vertical="center" shrinkToFit="1"/>
    </xf>
    <xf numFmtId="0" fontId="2" fillId="3" borderId="42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vertical="center" shrinkToFit="1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vertical="center" shrinkToFi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 shrinkToFit="1"/>
    </xf>
    <xf numFmtId="0" fontId="2" fillId="3" borderId="13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vertical="center" shrinkToFit="1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vertical="center" shrinkToFit="1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 shrinkToFit="1"/>
    </xf>
    <xf numFmtId="0" fontId="2" fillId="3" borderId="14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vertical="center" shrinkToFit="1"/>
    </xf>
    <xf numFmtId="0" fontId="2" fillId="3" borderId="2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vertical="center" shrinkToFit="1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vertical="center" shrinkToFit="1"/>
    </xf>
    <xf numFmtId="0" fontId="2" fillId="3" borderId="48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vertical="center" shrinkToFit="1"/>
    </xf>
    <xf numFmtId="0" fontId="2" fillId="3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vertical="center" shrinkToFit="1"/>
    </xf>
    <xf numFmtId="0" fontId="2" fillId="3" borderId="5" xfId="0" applyFont="1" applyFill="1" applyBorder="1">
      <alignment vertical="center"/>
    </xf>
    <xf numFmtId="0" fontId="2" fillId="3" borderId="46" xfId="0" applyFont="1" applyFill="1" applyBorder="1">
      <alignment vertical="center"/>
    </xf>
    <xf numFmtId="0" fontId="2" fillId="3" borderId="28" xfId="0" applyFont="1" applyFill="1" applyBorder="1">
      <alignment vertical="center"/>
    </xf>
    <xf numFmtId="0" fontId="2" fillId="4" borderId="31" xfId="0" applyFont="1" applyFill="1" applyBorder="1" applyAlignment="1">
      <alignment horizontal="right" vertical="center" shrinkToFit="1"/>
    </xf>
    <xf numFmtId="0" fontId="2" fillId="4" borderId="62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83" xfId="0" applyFont="1" applyFill="1" applyBorder="1" applyAlignment="1">
      <alignment horizontal="center" vertical="center"/>
    </xf>
    <xf numFmtId="0" fontId="2" fillId="2" borderId="90" xfId="0" applyFont="1" applyFill="1" applyBorder="1" applyAlignment="1">
      <alignment horizontal="center" vertical="center"/>
    </xf>
    <xf numFmtId="0" fontId="2" fillId="2" borderId="89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82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98" xfId="0" applyFont="1" applyFill="1" applyBorder="1" applyAlignment="1">
      <alignment horizontal="center" vertical="center"/>
    </xf>
    <xf numFmtId="0" fontId="2" fillId="2" borderId="99" xfId="0" applyFont="1" applyFill="1" applyBorder="1" applyAlignment="1">
      <alignment horizontal="center" vertical="center"/>
    </xf>
    <xf numFmtId="0" fontId="2" fillId="2" borderId="83" xfId="0" applyFont="1" applyFill="1" applyBorder="1" applyAlignment="1">
      <alignment horizontal="center" vertical="center"/>
    </xf>
    <xf numFmtId="0" fontId="2" fillId="2" borderId="78" xfId="0" applyFont="1" applyFill="1" applyBorder="1" applyAlignment="1">
      <alignment horizontal="center" vertical="center"/>
    </xf>
    <xf numFmtId="0" fontId="2" fillId="2" borderId="79" xfId="0" applyFont="1" applyFill="1" applyBorder="1" applyAlignment="1">
      <alignment horizontal="center" vertical="center"/>
    </xf>
    <xf numFmtId="0" fontId="2" fillId="2" borderId="8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2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108" xfId="0" applyFont="1" applyFill="1" applyBorder="1" applyAlignment="1">
      <alignment horizontal="center" vertical="center"/>
    </xf>
    <xf numFmtId="0" fontId="2" fillId="2" borderId="90" xfId="0" applyFont="1" applyFill="1" applyBorder="1" applyAlignment="1">
      <alignment horizontal="center" vertical="center"/>
    </xf>
    <xf numFmtId="0" fontId="2" fillId="2" borderId="103" xfId="0" applyFont="1" applyFill="1" applyBorder="1" applyAlignment="1">
      <alignment horizontal="center" vertical="center"/>
    </xf>
    <xf numFmtId="0" fontId="2" fillId="2" borderId="89" xfId="0" applyFont="1" applyFill="1" applyBorder="1" applyAlignment="1">
      <alignment horizontal="center" vertical="center"/>
    </xf>
    <xf numFmtId="12" fontId="2" fillId="3" borderId="4" xfId="0" applyNumberFormat="1" applyFont="1" applyFill="1" applyBorder="1" applyAlignment="1">
      <alignment horizontal="center" vertical="center"/>
    </xf>
    <xf numFmtId="12" fontId="2" fillId="3" borderId="13" xfId="0" applyNumberFormat="1" applyFont="1" applyFill="1" applyBorder="1" applyAlignment="1">
      <alignment horizontal="center" vertical="center"/>
    </xf>
    <xf numFmtId="12" fontId="8" fillId="3" borderId="6" xfId="0" applyNumberFormat="1" applyFont="1" applyFill="1" applyBorder="1" applyAlignment="1">
      <alignment vertical="center" shrinkToFit="1"/>
    </xf>
    <xf numFmtId="12" fontId="8" fillId="3" borderId="4" xfId="0" applyNumberFormat="1" applyFont="1" applyFill="1" applyBorder="1" applyAlignment="1">
      <alignment vertical="center" shrinkToFit="1"/>
    </xf>
    <xf numFmtId="12" fontId="8" fillId="3" borderId="47" xfId="0" applyNumberFormat="1" applyFont="1" applyFill="1" applyBorder="1" applyAlignment="1">
      <alignment vertical="center" shrinkToFit="1"/>
    </xf>
    <xf numFmtId="12" fontId="8" fillId="3" borderId="110" xfId="0" applyNumberFormat="1" applyFont="1" applyFill="1" applyBorder="1" applyAlignment="1">
      <alignment vertical="center" shrinkToFit="1"/>
    </xf>
    <xf numFmtId="0" fontId="8" fillId="3" borderId="4" xfId="0" applyFont="1" applyFill="1" applyBorder="1" applyAlignment="1">
      <alignment vertical="center" shrinkToFit="1"/>
    </xf>
    <xf numFmtId="0" fontId="8" fillId="3" borderId="47" xfId="0" applyFont="1" applyFill="1" applyBorder="1" applyAlignment="1">
      <alignment vertical="center" shrinkToFit="1"/>
    </xf>
    <xf numFmtId="12" fontId="3" fillId="3" borderId="47" xfId="0" applyNumberFormat="1" applyFont="1" applyFill="1" applyBorder="1" applyAlignment="1">
      <alignment vertical="center" shrinkToFit="1"/>
    </xf>
    <xf numFmtId="12" fontId="3" fillId="3" borderId="110" xfId="0" applyNumberFormat="1" applyFont="1" applyFill="1" applyBorder="1" applyAlignment="1">
      <alignment vertical="center" shrinkToFit="1"/>
    </xf>
    <xf numFmtId="12" fontId="8" fillId="3" borderId="111" xfId="0" applyNumberFormat="1" applyFont="1" applyFill="1" applyBorder="1" applyAlignment="1">
      <alignment vertical="center" shrinkToFit="1"/>
    </xf>
    <xf numFmtId="0" fontId="8" fillId="3" borderId="3" xfId="0" applyFont="1" applyFill="1" applyBorder="1" applyAlignment="1">
      <alignment vertical="center" shrinkToFit="1"/>
    </xf>
    <xf numFmtId="12" fontId="8" fillId="3" borderId="43" xfId="0" applyNumberFormat="1" applyFont="1" applyFill="1" applyBorder="1" applyAlignment="1">
      <alignment vertical="center" shrinkToFit="1"/>
    </xf>
    <xf numFmtId="12" fontId="8" fillId="3" borderId="46" xfId="0" applyNumberFormat="1" applyFont="1" applyFill="1" applyBorder="1" applyAlignment="1">
      <alignment vertical="center" shrinkToFit="1"/>
    </xf>
    <xf numFmtId="12" fontId="8" fillId="3" borderId="3" xfId="0" applyNumberFormat="1" applyFont="1" applyFill="1" applyBorder="1" applyAlignment="1">
      <alignment vertical="center" shrinkToFit="1"/>
    </xf>
    <xf numFmtId="12" fontId="8" fillId="3" borderId="13" xfId="0" applyNumberFormat="1" applyFont="1" applyFill="1" applyBorder="1" applyAlignment="1">
      <alignment vertical="center" shrinkToFit="1"/>
    </xf>
    <xf numFmtId="12" fontId="9" fillId="3" borderId="112" xfId="0" applyNumberFormat="1" applyFont="1" applyFill="1" applyBorder="1">
      <alignment vertical="center"/>
    </xf>
    <xf numFmtId="12" fontId="8" fillId="3" borderId="5" xfId="0" applyNumberFormat="1" applyFont="1" applyFill="1" applyBorder="1" applyAlignment="1">
      <alignment vertical="center" shrinkToFit="1"/>
    </xf>
    <xf numFmtId="12" fontId="8" fillId="3" borderId="14" xfId="0" applyNumberFormat="1" applyFont="1" applyFill="1" applyBorder="1" applyAlignment="1">
      <alignment vertical="center" shrinkToFit="1"/>
    </xf>
    <xf numFmtId="12" fontId="2" fillId="3" borderId="112" xfId="0" applyNumberFormat="1" applyFont="1" applyFill="1" applyBorder="1">
      <alignment vertical="center"/>
    </xf>
    <xf numFmtId="0" fontId="8" fillId="3" borderId="6" xfId="0" applyFont="1" applyFill="1" applyBorder="1" applyAlignment="1">
      <alignment vertical="center" shrinkToFit="1"/>
    </xf>
    <xf numFmtId="0" fontId="8" fillId="3" borderId="13" xfId="0" applyFont="1" applyFill="1" applyBorder="1" applyAlignment="1">
      <alignment vertical="center" shrinkToFit="1"/>
    </xf>
    <xf numFmtId="0" fontId="8" fillId="3" borderId="37" xfId="0" applyFont="1" applyFill="1" applyBorder="1" applyAlignment="1">
      <alignment vertical="center" shrinkToFit="1"/>
    </xf>
    <xf numFmtId="12" fontId="8" fillId="5" borderId="46" xfId="0" applyNumberFormat="1" applyFont="1" applyFill="1" applyBorder="1" applyAlignment="1">
      <alignment vertical="center" shrinkToFit="1"/>
    </xf>
    <xf numFmtId="0" fontId="8" fillId="5" borderId="3" xfId="0" applyFont="1" applyFill="1" applyBorder="1" applyAlignment="1">
      <alignment vertical="center" shrinkToFit="1"/>
    </xf>
    <xf numFmtId="12" fontId="8" fillId="3" borderId="113" xfId="0" applyNumberFormat="1" applyFont="1" applyFill="1" applyBorder="1" applyAlignment="1">
      <alignment vertical="center" shrinkToFit="1"/>
    </xf>
    <xf numFmtId="12" fontId="8" fillId="3" borderId="9" xfId="0" applyNumberFormat="1" applyFont="1" applyFill="1" applyBorder="1" applyAlignment="1">
      <alignment vertical="center" shrinkToFit="1"/>
    </xf>
    <xf numFmtId="12" fontId="8" fillId="3" borderId="49" xfId="0" applyNumberFormat="1" applyFont="1" applyFill="1" applyBorder="1" applyAlignment="1">
      <alignment vertical="center" shrinkToFit="1"/>
    </xf>
    <xf numFmtId="12" fontId="8" fillId="3" borderId="45" xfId="0" applyNumberFormat="1" applyFont="1" applyFill="1" applyBorder="1" applyAlignment="1">
      <alignment vertical="center" shrinkToFit="1"/>
    </xf>
    <xf numFmtId="12" fontId="8" fillId="5" borderId="47" xfId="0" applyNumberFormat="1" applyFont="1" applyFill="1" applyBorder="1" applyAlignment="1">
      <alignment vertical="center" shrinkToFit="1"/>
    </xf>
    <xf numFmtId="12" fontId="8" fillId="5" borderId="4" xfId="0" applyNumberFormat="1" applyFont="1" applyFill="1" applyBorder="1" applyAlignment="1">
      <alignment vertical="center" shrinkToFit="1"/>
    </xf>
    <xf numFmtId="12" fontId="8" fillId="5" borderId="3" xfId="0" applyNumberFormat="1" applyFont="1" applyFill="1" applyBorder="1" applyAlignment="1">
      <alignment vertical="center" shrinkToFit="1"/>
    </xf>
    <xf numFmtId="12" fontId="8" fillId="3" borderId="10" xfId="0" applyNumberFormat="1" applyFont="1" applyFill="1" applyBorder="1" applyAlignment="1">
      <alignment vertical="center" shrinkToFit="1"/>
    </xf>
    <xf numFmtId="12" fontId="8" fillId="5" borderId="49" xfId="0" applyNumberFormat="1" applyFont="1" applyFill="1" applyBorder="1" applyAlignment="1">
      <alignment vertical="center" shrinkToFit="1"/>
    </xf>
    <xf numFmtId="12" fontId="8" fillId="5" borderId="9" xfId="0" applyNumberFormat="1" applyFont="1" applyFill="1" applyBorder="1" applyAlignment="1">
      <alignment vertical="center" shrinkToFit="1"/>
    </xf>
    <xf numFmtId="12" fontId="8" fillId="3" borderId="26" xfId="0" applyNumberFormat="1" applyFont="1" applyFill="1" applyBorder="1" applyAlignment="1">
      <alignment vertical="center" shrinkToFit="1"/>
    </xf>
    <xf numFmtId="12" fontId="8" fillId="3" borderId="28" xfId="0" applyNumberFormat="1" applyFont="1" applyFill="1" applyBorder="1" applyAlignment="1">
      <alignment vertical="center" shrinkToFit="1"/>
    </xf>
    <xf numFmtId="12" fontId="8" fillId="3" borderId="22" xfId="0" applyNumberFormat="1" applyFont="1" applyFill="1" applyBorder="1" applyAlignment="1">
      <alignment vertical="center" shrinkToFit="1"/>
    </xf>
    <xf numFmtId="12" fontId="10" fillId="3" borderId="47" xfId="0" applyNumberFormat="1" applyFont="1" applyFill="1" applyBorder="1" applyAlignment="1">
      <alignment vertical="center" shrinkToFit="1"/>
    </xf>
    <xf numFmtId="12" fontId="8" fillId="3" borderId="20" xfId="0" applyNumberFormat="1" applyFont="1" applyFill="1" applyBorder="1" applyAlignment="1">
      <alignment vertical="center" shrinkToFit="1"/>
    </xf>
    <xf numFmtId="12" fontId="8" fillId="3" borderId="36" xfId="0" applyNumberFormat="1" applyFont="1" applyFill="1" applyBorder="1" applyAlignment="1">
      <alignment vertical="center" shrinkToFit="1"/>
    </xf>
    <xf numFmtId="12" fontId="8" fillId="5" borderId="43" xfId="0" applyNumberFormat="1" applyFont="1" applyFill="1" applyBorder="1" applyAlignment="1">
      <alignment vertical="center" shrinkToFit="1"/>
    </xf>
    <xf numFmtId="12" fontId="8" fillId="5" borderId="36" xfId="0" applyNumberFormat="1" applyFont="1" applyFill="1" applyBorder="1" applyAlignment="1">
      <alignment vertical="center" shrinkToFit="1"/>
    </xf>
    <xf numFmtId="0" fontId="2" fillId="2" borderId="112" xfId="0" applyFont="1" applyFill="1" applyBorder="1">
      <alignment vertical="center"/>
    </xf>
    <xf numFmtId="12" fontId="2" fillId="3" borderId="13" xfId="0" quotePrefix="1" applyNumberFormat="1" applyFont="1" applyFill="1" applyBorder="1" applyAlignment="1">
      <alignment horizontal="center" vertical="center"/>
    </xf>
    <xf numFmtId="12" fontId="2" fillId="3" borderId="21" xfId="0" applyNumberFormat="1" applyFont="1" applyFill="1" applyBorder="1" applyAlignment="1">
      <alignment horizontal="center" vertical="center"/>
    </xf>
    <xf numFmtId="12" fontId="2" fillId="3" borderId="9" xfId="0" applyNumberFormat="1" applyFont="1" applyFill="1" applyBorder="1" applyAlignment="1">
      <alignment horizontal="center" vertical="center"/>
    </xf>
    <xf numFmtId="12" fontId="2" fillId="3" borderId="48" xfId="0" applyNumberFormat="1" applyFont="1" applyFill="1" applyBorder="1" applyAlignment="1">
      <alignment horizontal="center" vertical="center"/>
    </xf>
    <xf numFmtId="12" fontId="2" fillId="3" borderId="25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vertical="center" shrinkToFit="1"/>
    </xf>
    <xf numFmtId="0" fontId="2" fillId="6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47" xfId="0" applyFont="1" applyFill="1" applyBorder="1" applyAlignment="1">
      <alignment vertical="center" shrinkToFit="1"/>
    </xf>
    <xf numFmtId="12" fontId="2" fillId="3" borderId="47" xfId="0" applyNumberFormat="1" applyFont="1" applyFill="1" applyBorder="1" applyAlignment="1">
      <alignment vertical="center" shrinkToFit="1"/>
    </xf>
    <xf numFmtId="12" fontId="2" fillId="6" borderId="47" xfId="0" applyNumberFormat="1" applyFont="1" applyFill="1" applyBorder="1" applyAlignment="1">
      <alignment vertical="center" shrinkToFit="1"/>
    </xf>
    <xf numFmtId="12" fontId="2" fillId="6" borderId="13" xfId="0" applyNumberFormat="1" applyFont="1" applyFill="1" applyBorder="1" applyAlignment="1">
      <alignment horizontal="center" vertical="center"/>
    </xf>
    <xf numFmtId="0" fontId="2" fillId="6" borderId="40" xfId="0" applyFont="1" applyFill="1" applyBorder="1" applyAlignment="1">
      <alignment vertical="center" shrinkToFit="1"/>
    </xf>
    <xf numFmtId="0" fontId="2" fillId="6" borderId="36" xfId="0" applyFont="1" applyFill="1" applyBorder="1" applyAlignment="1">
      <alignment horizontal="center" vertical="center"/>
    </xf>
    <xf numFmtId="12" fontId="2" fillId="3" borderId="43" xfId="0" applyNumberFormat="1" applyFont="1" applyFill="1" applyBorder="1" applyAlignment="1">
      <alignment vertical="center" shrinkToFit="1"/>
    </xf>
    <xf numFmtId="12" fontId="2" fillId="3" borderId="42" xfId="0" applyNumberFormat="1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vertical="center" shrinkToFit="1"/>
    </xf>
    <xf numFmtId="0" fontId="2" fillId="6" borderId="9" xfId="0" applyFont="1" applyFill="1" applyBorder="1" applyAlignment="1">
      <alignment horizontal="center" vertical="center"/>
    </xf>
    <xf numFmtId="0" fontId="2" fillId="6" borderId="49" xfId="0" applyFont="1" applyFill="1" applyBorder="1" applyAlignment="1">
      <alignment vertical="center" shrinkToFit="1"/>
    </xf>
    <xf numFmtId="0" fontId="2" fillId="6" borderId="48" xfId="0" applyFont="1" applyFill="1" applyBorder="1" applyAlignment="1">
      <alignment horizontal="center" vertical="center"/>
    </xf>
    <xf numFmtId="12" fontId="2" fillId="3" borderId="6" xfId="0" applyNumberFormat="1" applyFont="1" applyFill="1" applyBorder="1" applyAlignment="1">
      <alignment vertical="center" shrinkToFit="1"/>
    </xf>
    <xf numFmtId="0" fontId="2" fillId="3" borderId="116" xfId="0" applyFont="1" applyFill="1" applyBorder="1" applyAlignment="1">
      <alignment vertical="center" shrinkToFit="1"/>
    </xf>
    <xf numFmtId="0" fontId="2" fillId="3" borderId="117" xfId="0" applyFont="1" applyFill="1" applyBorder="1" applyAlignment="1">
      <alignment horizontal="center" vertical="center"/>
    </xf>
    <xf numFmtId="0" fontId="2" fillId="2" borderId="118" xfId="0" applyFont="1" applyFill="1" applyBorder="1" applyAlignment="1">
      <alignment horizontal="center" vertical="center"/>
    </xf>
    <xf numFmtId="0" fontId="2" fillId="2" borderId="119" xfId="0" applyFont="1" applyFill="1" applyBorder="1" applyAlignment="1">
      <alignment horizontal="center" vertical="center"/>
    </xf>
    <xf numFmtId="0" fontId="2" fillId="2" borderId="120" xfId="0" applyFont="1" applyFill="1" applyBorder="1" applyAlignment="1">
      <alignment horizontal="center" vertical="center"/>
    </xf>
    <xf numFmtId="0" fontId="2" fillId="2" borderId="121" xfId="0" applyFont="1" applyFill="1" applyBorder="1" applyAlignment="1">
      <alignment horizontal="center" vertical="center"/>
    </xf>
    <xf numFmtId="0" fontId="2" fillId="2" borderId="122" xfId="0" applyFont="1" applyFill="1" applyBorder="1" applyAlignment="1">
      <alignment horizontal="center" vertical="center"/>
    </xf>
    <xf numFmtId="0" fontId="2" fillId="2" borderId="123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left" vertical="center"/>
    </xf>
    <xf numFmtId="0" fontId="3" fillId="3" borderId="40" xfId="0" applyFont="1" applyFill="1" applyBorder="1" applyAlignment="1">
      <alignment vertical="top" shrinkToFit="1"/>
    </xf>
    <xf numFmtId="0" fontId="2" fillId="3" borderId="42" xfId="0" applyFont="1" applyFill="1" applyBorder="1" applyAlignment="1">
      <alignment horizontal="right" vertical="top"/>
    </xf>
    <xf numFmtId="0" fontId="3" fillId="3" borderId="43" xfId="0" applyFont="1" applyFill="1" applyBorder="1" applyAlignment="1">
      <alignment vertical="top" shrinkToFit="1"/>
    </xf>
    <xf numFmtId="0" fontId="2" fillId="3" borderId="43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right" vertical="top"/>
    </xf>
    <xf numFmtId="0" fontId="3" fillId="3" borderId="42" xfId="0" applyFont="1" applyFill="1" applyBorder="1" applyAlignment="1">
      <alignment horizontal="right" vertical="top"/>
    </xf>
    <xf numFmtId="0" fontId="3" fillId="3" borderId="19" xfId="0" applyFont="1" applyFill="1" applyBorder="1" applyAlignment="1">
      <alignment horizontal="right" vertical="top"/>
    </xf>
    <xf numFmtId="0" fontId="3" fillId="3" borderId="125" xfId="0" applyFont="1" applyFill="1" applyBorder="1" applyAlignment="1">
      <alignment horizontal="right" vertical="top"/>
    </xf>
    <xf numFmtId="0" fontId="3" fillId="3" borderId="36" xfId="0" applyFont="1" applyFill="1" applyBorder="1" applyAlignment="1">
      <alignment horizontal="right" vertical="top"/>
    </xf>
    <xf numFmtId="0" fontId="3" fillId="3" borderId="20" xfId="0" applyFont="1" applyFill="1" applyBorder="1" applyAlignment="1">
      <alignment vertical="top" shrinkToFit="1"/>
    </xf>
    <xf numFmtId="0" fontId="2" fillId="3" borderId="6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vertical="top" shrinkToFit="1"/>
    </xf>
    <xf numFmtId="0" fontId="2" fillId="3" borderId="13" xfId="0" applyFont="1" applyFill="1" applyBorder="1" applyAlignment="1">
      <alignment horizontal="right" vertical="top"/>
    </xf>
    <xf numFmtId="0" fontId="3" fillId="3" borderId="47" xfId="0" applyFont="1" applyFill="1" applyBorder="1" applyAlignment="1">
      <alignment vertical="top" shrinkToFit="1"/>
    </xf>
    <xf numFmtId="0" fontId="2" fillId="3" borderId="47" xfId="0" applyFont="1" applyFill="1" applyBorder="1" applyAlignment="1">
      <alignment horizontal="center" vertical="center"/>
    </xf>
    <xf numFmtId="0" fontId="3" fillId="3" borderId="110" xfId="0" applyFont="1" applyFill="1" applyBorder="1" applyAlignment="1">
      <alignment horizontal="right" vertical="top"/>
    </xf>
    <xf numFmtId="0" fontId="3" fillId="3" borderId="13" xfId="0" applyFont="1" applyFill="1" applyBorder="1" applyAlignment="1">
      <alignment horizontal="right" vertical="top"/>
    </xf>
    <xf numFmtId="0" fontId="3" fillId="3" borderId="21" xfId="0" applyFont="1" applyFill="1" applyBorder="1" applyAlignment="1">
      <alignment horizontal="right" vertical="top"/>
    </xf>
    <xf numFmtId="0" fontId="3" fillId="3" borderId="4" xfId="0" applyFont="1" applyFill="1" applyBorder="1" applyAlignment="1">
      <alignment horizontal="right" vertical="top"/>
    </xf>
    <xf numFmtId="0" fontId="3" fillId="3" borderId="22" xfId="0" applyFont="1" applyFill="1" applyBorder="1" applyAlignment="1">
      <alignment vertical="top" shrinkToFit="1"/>
    </xf>
    <xf numFmtId="0" fontId="2" fillId="3" borderId="6" xfId="0" applyFont="1" applyFill="1" applyBorder="1" applyAlignment="1">
      <alignment horizontal="center" vertical="center"/>
    </xf>
    <xf numFmtId="12" fontId="3" fillId="3" borderId="21" xfId="0" applyNumberFormat="1" applyFont="1" applyFill="1" applyBorder="1" applyAlignment="1">
      <alignment horizontal="right" vertical="top"/>
    </xf>
    <xf numFmtId="12" fontId="3" fillId="3" borderId="4" xfId="0" applyNumberFormat="1" applyFont="1" applyFill="1" applyBorder="1" applyAlignment="1">
      <alignment horizontal="right" vertical="top"/>
    </xf>
    <xf numFmtId="12" fontId="2" fillId="3" borderId="13" xfId="0" applyNumberFormat="1" applyFont="1" applyFill="1" applyBorder="1" applyAlignment="1">
      <alignment horizontal="right" vertical="top"/>
    </xf>
    <xf numFmtId="12" fontId="3" fillId="3" borderId="13" xfId="0" applyNumberFormat="1" applyFont="1" applyFill="1" applyBorder="1" applyAlignment="1">
      <alignment horizontal="right" vertical="top"/>
    </xf>
    <xf numFmtId="12" fontId="3" fillId="3" borderId="110" xfId="0" applyNumberFormat="1" applyFont="1" applyFill="1" applyBorder="1" applyAlignment="1">
      <alignment horizontal="right" vertical="top"/>
    </xf>
    <xf numFmtId="0" fontId="3" fillId="3" borderId="3" xfId="0" applyFont="1" applyFill="1" applyBorder="1" applyAlignment="1">
      <alignment horizontal="right" vertical="top"/>
    </xf>
    <xf numFmtId="0" fontId="3" fillId="3" borderId="5" xfId="0" applyFont="1" applyFill="1" applyBorder="1" applyAlignment="1">
      <alignment vertical="top" shrinkToFit="1"/>
    </xf>
    <xf numFmtId="0" fontId="3" fillId="3" borderId="14" xfId="0" applyFont="1" applyFill="1" applyBorder="1" applyAlignment="1">
      <alignment horizontal="right" vertical="top"/>
    </xf>
    <xf numFmtId="0" fontId="3" fillId="3" borderId="46" xfId="0" applyFont="1" applyFill="1" applyBorder="1" applyAlignment="1">
      <alignment vertical="top" shrinkToFit="1"/>
    </xf>
    <xf numFmtId="0" fontId="3" fillId="3" borderId="9" xfId="0" applyFont="1" applyFill="1" applyBorder="1" applyAlignment="1">
      <alignment horizontal="right" vertical="top"/>
    </xf>
    <xf numFmtId="0" fontId="3" fillId="3" borderId="49" xfId="0" applyFont="1" applyFill="1" applyBorder="1" applyAlignment="1">
      <alignment vertical="top" shrinkToFit="1"/>
    </xf>
    <xf numFmtId="0" fontId="3" fillId="3" borderId="27" xfId="0" applyFont="1" applyFill="1" applyBorder="1" applyAlignment="1">
      <alignment horizontal="right" vertical="top"/>
    </xf>
    <xf numFmtId="0" fontId="3" fillId="3" borderId="10" xfId="0" applyFont="1" applyFill="1" applyBorder="1" applyAlignment="1">
      <alignment vertical="top" shrinkToFit="1"/>
    </xf>
    <xf numFmtId="0" fontId="3" fillId="3" borderId="48" xfId="0" applyFont="1" applyFill="1" applyBorder="1" applyAlignment="1">
      <alignment horizontal="right" vertical="top"/>
    </xf>
    <xf numFmtId="0" fontId="3" fillId="3" borderId="25" xfId="0" applyFont="1" applyFill="1" applyBorder="1" applyAlignment="1">
      <alignment horizontal="right" vertical="top"/>
    </xf>
    <xf numFmtId="12" fontId="8" fillId="3" borderId="40" xfId="0" applyNumberFormat="1" applyFont="1" applyFill="1" applyBorder="1" applyAlignment="1">
      <alignment vertical="center" shrinkToFit="1"/>
    </xf>
    <xf numFmtId="0" fontId="8" fillId="3" borderId="14" xfId="0" applyFont="1" applyFill="1" applyBorder="1" applyAlignment="1">
      <alignment vertical="center" shrinkToFit="1"/>
    </xf>
    <xf numFmtId="0" fontId="8" fillId="3" borderId="27" xfId="0" applyFont="1" applyFill="1" applyBorder="1" applyAlignment="1">
      <alignment vertical="center" shrinkToFit="1"/>
    </xf>
    <xf numFmtId="0" fontId="8" fillId="3" borderId="21" xfId="0" applyFont="1" applyFill="1" applyBorder="1" applyAlignment="1">
      <alignment vertical="center" shrinkToFit="1"/>
    </xf>
    <xf numFmtId="0" fontId="13" fillId="3" borderId="4" xfId="0" applyFont="1" applyFill="1" applyBorder="1" applyAlignment="1">
      <alignment vertical="center" shrinkToFit="1"/>
    </xf>
    <xf numFmtId="12" fontId="13" fillId="3" borderId="6" xfId="0" applyNumberFormat="1" applyFont="1" applyFill="1" applyBorder="1" applyAlignment="1">
      <alignment vertical="center" shrinkToFit="1"/>
    </xf>
    <xf numFmtId="0" fontId="13" fillId="3" borderId="13" xfId="0" applyFont="1" applyFill="1" applyBorder="1" applyAlignment="1">
      <alignment vertical="center" shrinkToFit="1"/>
    </xf>
    <xf numFmtId="12" fontId="13" fillId="3" borderId="47" xfId="0" applyNumberFormat="1" applyFont="1" applyFill="1" applyBorder="1" applyAlignment="1">
      <alignment vertical="center" shrinkToFit="1"/>
    </xf>
    <xf numFmtId="0" fontId="13" fillId="3" borderId="21" xfId="0" applyFont="1" applyFill="1" applyBorder="1" applyAlignment="1">
      <alignment vertical="center" shrinkToFit="1"/>
    </xf>
    <xf numFmtId="0" fontId="3" fillId="3" borderId="111" xfId="0" applyFont="1" applyFill="1" applyBorder="1" applyAlignment="1">
      <alignment vertical="top" shrinkToFit="1"/>
    </xf>
    <xf numFmtId="0" fontId="3" fillId="3" borderId="111" xfId="0" applyFont="1" applyFill="1" applyBorder="1" applyAlignment="1">
      <alignment horizontal="right" vertical="top"/>
    </xf>
    <xf numFmtId="0" fontId="3" fillId="7" borderId="27" xfId="0" applyFont="1" applyFill="1" applyBorder="1" applyAlignment="1">
      <alignment horizontal="right" vertical="top"/>
    </xf>
    <xf numFmtId="0" fontId="3" fillId="7" borderId="111" xfId="0" applyFont="1" applyFill="1" applyBorder="1" applyAlignment="1">
      <alignment vertical="top" shrinkToFit="1"/>
    </xf>
    <xf numFmtId="0" fontId="3" fillId="3" borderId="110" xfId="0" applyFont="1" applyFill="1" applyBorder="1" applyAlignment="1">
      <alignment vertical="top" shrinkToFit="1"/>
    </xf>
    <xf numFmtId="0" fontId="3" fillId="7" borderId="110" xfId="0" applyFont="1" applyFill="1" applyBorder="1" applyAlignment="1">
      <alignment horizontal="right" vertical="top"/>
    </xf>
    <xf numFmtId="0" fontId="3" fillId="7" borderId="6" xfId="0" applyFont="1" applyFill="1" applyBorder="1" applyAlignment="1">
      <alignment vertical="top" shrinkToFit="1"/>
    </xf>
    <xf numFmtId="0" fontId="3" fillId="7" borderId="110" xfId="0" applyFont="1" applyFill="1" applyBorder="1" applyAlignment="1">
      <alignment vertical="top" shrinkToFit="1"/>
    </xf>
    <xf numFmtId="12" fontId="3" fillId="3" borderId="111" xfId="0" applyNumberFormat="1" applyFont="1" applyFill="1" applyBorder="1" applyAlignment="1">
      <alignment horizontal="right" vertical="top"/>
    </xf>
    <xf numFmtId="0" fontId="8" fillId="3" borderId="110" xfId="0" applyFont="1" applyFill="1" applyBorder="1" applyAlignment="1">
      <alignment vertical="center" shrinkToFit="1"/>
    </xf>
    <xf numFmtId="0" fontId="8" fillId="3" borderId="111" xfId="0" applyFont="1" applyFill="1" applyBorder="1" applyAlignment="1">
      <alignment vertical="center" shrinkToFit="1"/>
    </xf>
    <xf numFmtId="0" fontId="8" fillId="7" borderId="27" xfId="0" applyFont="1" applyFill="1" applyBorder="1" applyAlignment="1">
      <alignment vertical="center" shrinkToFit="1"/>
    </xf>
    <xf numFmtId="12" fontId="8" fillId="7" borderId="111" xfId="0" applyNumberFormat="1" applyFont="1" applyFill="1" applyBorder="1" applyAlignment="1">
      <alignment vertical="center" shrinkToFit="1"/>
    </xf>
    <xf numFmtId="12" fontId="8" fillId="7" borderId="6" xfId="0" applyNumberFormat="1" applyFont="1" applyFill="1" applyBorder="1" applyAlignment="1">
      <alignment vertical="center" shrinkToFit="1"/>
    </xf>
    <xf numFmtId="0" fontId="8" fillId="7" borderId="110" xfId="0" applyFont="1" applyFill="1" applyBorder="1" applyAlignment="1">
      <alignment vertical="center" shrinkToFit="1"/>
    </xf>
    <xf numFmtId="12" fontId="8" fillId="7" borderId="110" xfId="0" applyNumberFormat="1" applyFont="1" applyFill="1" applyBorder="1" applyAlignment="1">
      <alignment vertical="center" shrinkToFit="1"/>
    </xf>
    <xf numFmtId="12" fontId="8" fillId="7" borderId="47" xfId="0" applyNumberFormat="1" applyFont="1" applyFill="1" applyBorder="1" applyAlignment="1">
      <alignment vertical="center" shrinkToFit="1"/>
    </xf>
    <xf numFmtId="12" fontId="8" fillId="3" borderId="21" xfId="0" applyNumberFormat="1" applyFont="1" applyFill="1" applyBorder="1" applyAlignment="1">
      <alignment vertical="center" shrinkToFit="1"/>
    </xf>
    <xf numFmtId="0" fontId="8" fillId="7" borderId="111" xfId="0" applyFont="1" applyFill="1" applyBorder="1" applyAlignment="1">
      <alignment vertical="center" shrinkToFit="1"/>
    </xf>
    <xf numFmtId="0" fontId="8" fillId="7" borderId="3" xfId="0" applyFont="1" applyFill="1" applyBorder="1" applyAlignment="1">
      <alignment vertical="center" shrinkToFit="1"/>
    </xf>
    <xf numFmtId="12" fontId="8" fillId="7" borderId="5" xfId="0" applyNumberFormat="1" applyFont="1" applyFill="1" applyBorder="1" applyAlignment="1">
      <alignment vertical="center" shrinkToFit="1"/>
    </xf>
    <xf numFmtId="12" fontId="8" fillId="7" borderId="27" xfId="0" applyNumberFormat="1" applyFont="1" applyFill="1" applyBorder="1" applyAlignment="1">
      <alignment vertical="center" shrinkToFit="1"/>
    </xf>
    <xf numFmtId="12" fontId="8" fillId="3" borderId="133" xfId="0" applyNumberFormat="1" applyFont="1" applyFill="1" applyBorder="1" applyAlignment="1">
      <alignment vertical="center" wrapText="1" shrinkToFit="1"/>
    </xf>
    <xf numFmtId="12" fontId="8" fillId="3" borderId="13" xfId="0" applyNumberFormat="1" applyFont="1" applyFill="1" applyBorder="1" applyAlignment="1">
      <alignment horizontal="right" vertical="center" shrinkToFit="1"/>
    </xf>
    <xf numFmtId="12" fontId="8" fillId="3" borderId="6" xfId="0" applyNumberFormat="1" applyFont="1" applyFill="1" applyBorder="1" applyAlignment="1">
      <alignment horizontal="left" vertical="center" shrinkToFit="1"/>
    </xf>
    <xf numFmtId="12" fontId="8" fillId="3" borderId="13" xfId="0" applyNumberFormat="1" applyFont="1" applyFill="1" applyBorder="1" applyAlignment="1">
      <alignment horizontal="left" vertical="center" shrinkToFit="1"/>
    </xf>
    <xf numFmtId="12" fontId="8" fillId="3" borderId="47" xfId="0" applyNumberFormat="1" applyFont="1" applyFill="1" applyBorder="1" applyAlignment="1">
      <alignment horizontal="left" vertical="center" shrinkToFit="1"/>
    </xf>
    <xf numFmtId="12" fontId="8" fillId="3" borderId="4" xfId="0" applyNumberFormat="1" applyFont="1" applyFill="1" applyBorder="1" applyAlignment="1">
      <alignment horizontal="left" vertical="center" shrinkToFit="1"/>
    </xf>
    <xf numFmtId="12" fontId="8" fillId="3" borderId="4" xfId="0" applyNumberFormat="1" applyFont="1" applyFill="1" applyBorder="1" applyAlignment="1">
      <alignment horizontal="right" vertical="center" shrinkToFit="1"/>
    </xf>
    <xf numFmtId="12" fontId="8" fillId="3" borderId="110" xfId="0" applyNumberFormat="1" applyFont="1" applyFill="1" applyBorder="1" applyAlignment="1">
      <alignment horizontal="left" vertical="center" shrinkToFit="1"/>
    </xf>
    <xf numFmtId="12" fontId="8" fillId="3" borderId="110" xfId="0" applyNumberFormat="1" applyFont="1" applyFill="1" applyBorder="1" applyAlignment="1">
      <alignment horizontal="right" vertical="center" shrinkToFit="1"/>
    </xf>
    <xf numFmtId="12" fontId="8" fillId="3" borderId="21" xfId="0" applyNumberFormat="1" applyFont="1" applyFill="1" applyBorder="1" applyAlignment="1">
      <alignment horizontal="right" vertical="center" shrinkToFit="1"/>
    </xf>
    <xf numFmtId="12" fontId="8" fillId="3" borderId="44" xfId="0" applyNumberFormat="1" applyFont="1" applyFill="1" applyBorder="1" applyAlignment="1">
      <alignment vertical="center" shrinkToFit="1"/>
    </xf>
    <xf numFmtId="12" fontId="3" fillId="3" borderId="6" xfId="0" applyNumberFormat="1" applyFont="1" applyFill="1" applyBorder="1" applyAlignment="1">
      <alignment vertical="center" shrinkToFit="1"/>
    </xf>
    <xf numFmtId="0" fontId="0" fillId="0" borderId="3" xfId="0" applyBorder="1" applyAlignment="1">
      <alignment horizontal="right" vertical="top"/>
    </xf>
    <xf numFmtId="0" fontId="14" fillId="0" borderId="6" xfId="0" applyFont="1" applyBorder="1" applyAlignment="1">
      <alignment vertical="top" shrinkToFit="1"/>
    </xf>
    <xf numFmtId="0" fontId="0" fillId="0" borderId="42" xfId="0" applyBorder="1" applyAlignment="1">
      <alignment horizontal="right" vertical="top"/>
    </xf>
    <xf numFmtId="0" fontId="0" fillId="0" borderId="43" xfId="0" applyBorder="1" applyAlignment="1">
      <alignment vertical="top" shrinkToFit="1"/>
    </xf>
    <xf numFmtId="0" fontId="0" fillId="0" borderId="111" xfId="0" applyBorder="1" applyAlignment="1">
      <alignment vertical="top" shrinkToFit="1"/>
    </xf>
    <xf numFmtId="0" fontId="0" fillId="0" borderId="111" xfId="0" applyBorder="1" applyAlignment="1">
      <alignment horizontal="right" vertical="top"/>
    </xf>
    <xf numFmtId="0" fontId="0" fillId="0" borderId="5" xfId="0" applyBorder="1" applyAlignment="1">
      <alignment vertical="top" shrinkToFit="1"/>
    </xf>
    <xf numFmtId="0" fontId="0" fillId="2" borderId="43" xfId="0" applyFill="1" applyBorder="1" applyAlignment="1">
      <alignment vertical="top" shrinkToFit="1"/>
    </xf>
    <xf numFmtId="0" fontId="0" fillId="2" borderId="6" xfId="0" applyFill="1" applyBorder="1" applyAlignment="1">
      <alignment vertical="top" shrinkToFit="1"/>
    </xf>
    <xf numFmtId="0" fontId="0" fillId="0" borderId="6" xfId="0" applyBorder="1" applyAlignment="1">
      <alignment vertical="top" shrinkToFit="1"/>
    </xf>
    <xf numFmtId="12" fontId="0" fillId="0" borderId="42" xfId="0" applyNumberFormat="1" applyBorder="1" applyAlignment="1">
      <alignment horizontal="right" vertical="top"/>
    </xf>
    <xf numFmtId="0" fontId="0" fillId="0" borderId="134" xfId="0" applyBorder="1" applyAlignment="1">
      <alignment vertical="top" shrinkToFit="1"/>
    </xf>
    <xf numFmtId="12" fontId="8" fillId="0" borderId="4" xfId="0" applyNumberFormat="1" applyFont="1" applyBorder="1" applyAlignment="1">
      <alignment vertical="center" shrinkToFit="1"/>
    </xf>
    <xf numFmtId="12" fontId="8" fillId="0" borderId="6" xfId="0" applyNumberFormat="1" applyFont="1" applyBorder="1" applyAlignment="1">
      <alignment vertical="center" shrinkToFit="1"/>
    </xf>
    <xf numFmtId="0" fontId="0" fillId="0" borderId="13" xfId="0" applyBorder="1" applyAlignment="1">
      <alignment horizontal="right" vertical="top"/>
    </xf>
    <xf numFmtId="0" fontId="0" fillId="0" borderId="47" xfId="0" applyBorder="1" applyAlignment="1">
      <alignment vertical="top" shrinkToFit="1"/>
    </xf>
    <xf numFmtId="0" fontId="0" fillId="0" borderId="4" xfId="0" applyBorder="1" applyAlignment="1">
      <alignment horizontal="right" vertical="top"/>
    </xf>
    <xf numFmtId="0" fontId="0" fillId="0" borderId="110" xfId="0" applyBorder="1" applyAlignment="1">
      <alignment vertical="top" shrinkToFit="1"/>
    </xf>
    <xf numFmtId="0" fontId="0" fillId="0" borderId="110" xfId="0" applyBorder="1" applyAlignment="1">
      <alignment horizontal="right" vertical="top"/>
    </xf>
    <xf numFmtId="12" fontId="8" fillId="0" borderId="13" xfId="0" applyNumberFormat="1" applyFont="1" applyBorder="1" applyAlignment="1">
      <alignment vertical="center" shrinkToFit="1"/>
    </xf>
    <xf numFmtId="12" fontId="8" fillId="0" borderId="47" xfId="0" applyNumberFormat="1" applyFont="1" applyBorder="1" applyAlignment="1">
      <alignment vertical="center" shrinkToFit="1"/>
    </xf>
    <xf numFmtId="12" fontId="2" fillId="3" borderId="36" xfId="0" applyNumberFormat="1" applyFont="1" applyFill="1" applyBorder="1" applyAlignment="1">
      <alignment horizontal="center" vertical="center"/>
    </xf>
    <xf numFmtId="0" fontId="2" fillId="8" borderId="36" xfId="0" applyFont="1" applyFill="1" applyBorder="1" applyAlignment="1">
      <alignment horizontal="center" vertical="center"/>
    </xf>
    <xf numFmtId="0" fontId="2" fillId="8" borderId="40" xfId="0" applyFont="1" applyFill="1" applyBorder="1" applyAlignment="1">
      <alignment vertical="center" shrinkToFit="1"/>
    </xf>
    <xf numFmtId="0" fontId="2" fillId="8" borderId="4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vertical="center" shrinkToFit="1"/>
    </xf>
    <xf numFmtId="0" fontId="2" fillId="8" borderId="13" xfId="0" applyFont="1" applyFill="1" applyBorder="1" applyAlignment="1">
      <alignment horizontal="center" vertical="center"/>
    </xf>
    <xf numFmtId="0" fontId="2" fillId="8" borderId="47" xfId="0" applyFont="1" applyFill="1" applyBorder="1" applyAlignment="1">
      <alignment vertical="center" shrinkToFit="1"/>
    </xf>
    <xf numFmtId="12" fontId="2" fillId="2" borderId="0" xfId="0" applyNumberFormat="1" applyFont="1" applyFill="1">
      <alignment vertical="center"/>
    </xf>
    <xf numFmtId="0" fontId="2" fillId="8" borderId="42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vertical="center" shrinkToFit="1"/>
    </xf>
    <xf numFmtId="0" fontId="2" fillId="8" borderId="43" xfId="0" applyFont="1" applyFill="1" applyBorder="1" applyAlignment="1">
      <alignment vertical="center" shrinkToFit="1"/>
    </xf>
    <xf numFmtId="0" fontId="0" fillId="0" borderId="19" xfId="0" applyBorder="1" applyAlignment="1">
      <alignment horizontal="right" vertical="top"/>
    </xf>
    <xf numFmtId="0" fontId="0" fillId="0" borderId="36" xfId="0" applyBorder="1" applyAlignment="1">
      <alignment horizontal="right" vertical="top"/>
    </xf>
    <xf numFmtId="0" fontId="0" fillId="0" borderId="125" xfId="0" applyBorder="1" applyAlignment="1">
      <alignment vertical="top" shrinkToFit="1"/>
    </xf>
    <xf numFmtId="0" fontId="0" fillId="0" borderId="125" xfId="0" applyBorder="1" applyAlignment="1">
      <alignment horizontal="right" vertical="top"/>
    </xf>
    <xf numFmtId="0" fontId="0" fillId="0" borderId="40" xfId="0" applyBorder="1" applyAlignment="1">
      <alignment vertical="top" shrinkToFit="1"/>
    </xf>
    <xf numFmtId="0" fontId="0" fillId="0" borderId="20" xfId="0" applyBorder="1" applyAlignment="1">
      <alignment vertical="top" shrinkToFit="1"/>
    </xf>
    <xf numFmtId="0" fontId="0" fillId="0" borderId="21" xfId="0" applyBorder="1" applyAlignment="1">
      <alignment horizontal="right" vertical="top"/>
    </xf>
    <xf numFmtId="0" fontId="0" fillId="0" borderId="22" xfId="0" applyBorder="1" applyAlignment="1">
      <alignment vertical="top" shrinkToFit="1"/>
    </xf>
    <xf numFmtId="12" fontId="8" fillId="0" borderId="21" xfId="0" applyNumberFormat="1" applyFont="1" applyBorder="1" applyAlignment="1">
      <alignment vertical="center" shrinkToFit="1"/>
    </xf>
    <xf numFmtId="12" fontId="8" fillId="0" borderId="110" xfId="0" applyNumberFormat="1" applyFont="1" applyBorder="1" applyAlignment="1">
      <alignment vertical="center" shrinkToFit="1"/>
    </xf>
    <xf numFmtId="12" fontId="8" fillId="0" borderId="22" xfId="0" applyNumberFormat="1" applyFont="1" applyBorder="1" applyAlignment="1">
      <alignment vertical="center" shrinkToFit="1"/>
    </xf>
    <xf numFmtId="0" fontId="2" fillId="8" borderId="10" xfId="0" applyFont="1" applyFill="1" applyBorder="1" applyAlignment="1">
      <alignment vertical="center" shrinkToFit="1"/>
    </xf>
    <xf numFmtId="0" fontId="2" fillId="8" borderId="48" xfId="0" applyFont="1" applyFill="1" applyBorder="1" applyAlignment="1">
      <alignment horizontal="center" vertical="center"/>
    </xf>
    <xf numFmtId="0" fontId="2" fillId="8" borderId="49" xfId="0" applyFont="1" applyFill="1" applyBorder="1" applyAlignment="1">
      <alignment vertical="center" shrinkToFit="1"/>
    </xf>
    <xf numFmtId="0" fontId="2" fillId="8" borderId="9" xfId="0" applyFont="1" applyFill="1" applyBorder="1" applyAlignment="1">
      <alignment horizontal="center" vertical="center"/>
    </xf>
    <xf numFmtId="12" fontId="2" fillId="3" borderId="3" xfId="0" applyNumberFormat="1" applyFont="1" applyFill="1" applyBorder="1" applyAlignment="1">
      <alignment horizontal="center" vertical="center"/>
    </xf>
    <xf numFmtId="12" fontId="2" fillId="3" borderId="14" xfId="0" applyNumberFormat="1" applyFont="1" applyFill="1" applyBorder="1" applyAlignment="1">
      <alignment horizontal="center" vertical="center"/>
    </xf>
    <xf numFmtId="12" fontId="2" fillId="2" borderId="18" xfId="0" applyNumberFormat="1" applyFont="1" applyFill="1" applyBorder="1" applyAlignment="1">
      <alignment horizontal="center" vertical="center"/>
    </xf>
    <xf numFmtId="12" fontId="2" fillId="3" borderId="40" xfId="0" applyNumberFormat="1" applyFont="1" applyFill="1" applyBorder="1" applyAlignment="1">
      <alignment vertical="center" shrinkToFit="1"/>
    </xf>
    <xf numFmtId="12" fontId="2" fillId="3" borderId="19" xfId="0" applyNumberFormat="1" applyFont="1" applyFill="1" applyBorder="1" applyAlignment="1">
      <alignment horizontal="center" vertical="center"/>
    </xf>
    <xf numFmtId="12" fontId="2" fillId="9" borderId="36" xfId="0" applyNumberFormat="1" applyFont="1" applyFill="1" applyBorder="1" applyAlignment="1">
      <alignment horizontal="center" vertical="center"/>
    </xf>
    <xf numFmtId="12" fontId="15" fillId="9" borderId="40" xfId="0" applyNumberFormat="1" applyFont="1" applyFill="1" applyBorder="1" applyAlignment="1">
      <alignment vertical="center" shrinkToFit="1"/>
    </xf>
    <xf numFmtId="12" fontId="2" fillId="3" borderId="20" xfId="0" applyNumberFormat="1" applyFont="1" applyFill="1" applyBorder="1" applyAlignment="1">
      <alignment vertical="center" shrinkToFit="1"/>
    </xf>
    <xf numFmtId="12" fontId="2" fillId="3" borderId="22" xfId="0" applyNumberFormat="1" applyFont="1" applyFill="1" applyBorder="1" applyAlignment="1">
      <alignment vertical="center" shrinkToFit="1"/>
    </xf>
    <xf numFmtId="12" fontId="2" fillId="3" borderId="5" xfId="0" applyNumberFormat="1" applyFont="1" applyFill="1" applyBorder="1" applyAlignment="1">
      <alignment vertical="center" shrinkToFit="1"/>
    </xf>
    <xf numFmtId="12" fontId="2" fillId="3" borderId="46" xfId="0" applyNumberFormat="1" applyFont="1" applyFill="1" applyBorder="1" applyAlignment="1">
      <alignment vertical="center" shrinkToFit="1"/>
    </xf>
    <xf numFmtId="12" fontId="2" fillId="3" borderId="27" xfId="0" applyNumberFormat="1" applyFont="1" applyFill="1" applyBorder="1" applyAlignment="1">
      <alignment horizontal="center" vertical="center"/>
    </xf>
    <xf numFmtId="12" fontId="2" fillId="3" borderId="28" xfId="0" applyNumberFormat="1" applyFont="1" applyFill="1" applyBorder="1" applyAlignment="1">
      <alignment vertical="center" shrinkToFit="1"/>
    </xf>
    <xf numFmtId="12" fontId="2" fillId="3" borderId="10" xfId="0" applyNumberFormat="1" applyFont="1" applyFill="1" applyBorder="1" applyAlignment="1">
      <alignment vertical="center" shrinkToFit="1"/>
    </xf>
    <xf numFmtId="12" fontId="2" fillId="3" borderId="49" xfId="0" applyNumberFormat="1" applyFont="1" applyFill="1" applyBorder="1" applyAlignment="1">
      <alignment vertical="center" shrinkToFit="1"/>
    </xf>
    <xf numFmtId="12" fontId="2" fillId="3" borderId="26" xfId="0" applyNumberFormat="1" applyFont="1" applyFill="1" applyBorder="1" applyAlignment="1">
      <alignment vertical="center" shrinkToFit="1"/>
    </xf>
    <xf numFmtId="12" fontId="15" fillId="9" borderId="43" xfId="0" applyNumberFormat="1" applyFont="1" applyFill="1" applyBorder="1" applyAlignment="1">
      <alignment vertical="center" shrinkToFit="1"/>
    </xf>
    <xf numFmtId="12" fontId="8" fillId="3" borderId="42" xfId="0" applyNumberFormat="1" applyFont="1" applyFill="1" applyBorder="1" applyAlignment="1">
      <alignment horizontal="center" vertical="center"/>
    </xf>
    <xf numFmtId="12" fontId="8" fillId="9" borderId="20" xfId="0" applyNumberFormat="1" applyFont="1" applyFill="1" applyBorder="1" applyAlignment="1">
      <alignment vertical="center" shrinkToFit="1"/>
    </xf>
    <xf numFmtId="12" fontId="8" fillId="9" borderId="22" xfId="0" applyNumberFormat="1" applyFont="1" applyFill="1" applyBorder="1" applyAlignment="1">
      <alignment vertical="center" shrinkToFit="1"/>
    </xf>
    <xf numFmtId="12" fontId="0" fillId="3" borderId="3" xfId="0" applyNumberFormat="1" applyFill="1" applyBorder="1" applyAlignment="1">
      <alignment horizontal="right" vertical="top"/>
    </xf>
    <xf numFmtId="12" fontId="0" fillId="3" borderId="111" xfId="0" applyNumberFormat="1" applyFill="1" applyBorder="1" applyAlignment="1">
      <alignment vertical="top" shrinkToFit="1"/>
    </xf>
    <xf numFmtId="12" fontId="0" fillId="3" borderId="111" xfId="0" applyNumberFormat="1" applyFill="1" applyBorder="1" applyAlignment="1">
      <alignment horizontal="right" vertical="top"/>
    </xf>
    <xf numFmtId="12" fontId="0" fillId="3" borderId="5" xfId="0" applyNumberFormat="1" applyFill="1" applyBorder="1" applyAlignment="1">
      <alignment vertical="top" shrinkToFit="1"/>
    </xf>
    <xf numFmtId="12" fontId="0" fillId="3" borderId="4" xfId="0" applyNumberFormat="1" applyFill="1" applyBorder="1" applyAlignment="1">
      <alignment horizontal="right" vertical="top"/>
    </xf>
    <xf numFmtId="12" fontId="0" fillId="3" borderId="110" xfId="0" applyNumberFormat="1" applyFill="1" applyBorder="1" applyAlignment="1">
      <alignment vertical="top" shrinkToFit="1"/>
    </xf>
    <xf numFmtId="12" fontId="0" fillId="3" borderId="110" xfId="0" applyNumberFormat="1" applyFill="1" applyBorder="1" applyAlignment="1">
      <alignment horizontal="right" vertical="top"/>
    </xf>
    <xf numFmtId="12" fontId="0" fillId="3" borderId="6" xfId="0" applyNumberFormat="1" applyFill="1" applyBorder="1" applyAlignment="1">
      <alignment vertical="top" shrinkToFit="1"/>
    </xf>
    <xf numFmtId="12" fontId="8" fillId="9" borderId="6" xfId="0" applyNumberFormat="1" applyFont="1" applyFill="1" applyBorder="1" applyAlignment="1">
      <alignment vertical="center" shrinkToFit="1"/>
    </xf>
    <xf numFmtId="12" fontId="8" fillId="3" borderId="13" xfId="0" applyNumberFormat="1" applyFont="1" applyFill="1" applyBorder="1" applyAlignment="1">
      <alignment horizontal="center" vertical="center"/>
    </xf>
    <xf numFmtId="12" fontId="8" fillId="9" borderId="47" xfId="0" applyNumberFormat="1" applyFont="1" applyFill="1" applyBorder="1" applyAlignment="1">
      <alignment vertical="center" shrinkToFit="1"/>
    </xf>
    <xf numFmtId="12" fontId="8" fillId="3" borderId="4" xfId="0" applyNumberFormat="1" applyFont="1" applyFill="1" applyBorder="1" applyAlignment="1">
      <alignment horizontal="center" vertical="center"/>
    </xf>
    <xf numFmtId="12" fontId="8" fillId="9" borderId="40" xfId="0" applyNumberFormat="1" applyFont="1" applyFill="1" applyBorder="1" applyAlignment="1">
      <alignment vertical="center" shrinkToFit="1"/>
    </xf>
    <xf numFmtId="12" fontId="8" fillId="3" borderId="48" xfId="0" applyNumberFormat="1" applyFont="1" applyFill="1" applyBorder="1" applyAlignment="1">
      <alignment vertical="center" shrinkToFit="1"/>
    </xf>
    <xf numFmtId="12" fontId="8" fillId="3" borderId="42" xfId="0" applyNumberFormat="1" applyFont="1" applyFill="1" applyBorder="1" applyAlignment="1">
      <alignment vertical="center" shrinkToFit="1"/>
    </xf>
    <xf numFmtId="12" fontId="2" fillId="3" borderId="0" xfId="0" applyNumberFormat="1" applyFont="1" applyFill="1" applyAlignment="1">
      <alignment horizontal="center" vertical="center"/>
    </xf>
    <xf numFmtId="12" fontId="2" fillId="3" borderId="0" xfId="0" applyNumberFormat="1" applyFont="1" applyFill="1">
      <alignment vertical="center"/>
    </xf>
    <xf numFmtId="12" fontId="2" fillId="3" borderId="137" xfId="0" applyNumberFormat="1" applyFont="1" applyFill="1" applyBorder="1" applyAlignment="1">
      <alignment horizontal="center" vertical="center"/>
    </xf>
    <xf numFmtId="0" fontId="2" fillId="4" borderId="138" xfId="0" applyFont="1" applyFill="1" applyBorder="1" applyAlignment="1">
      <alignment horizontal="right" vertical="center" shrinkToFit="1"/>
    </xf>
    <xf numFmtId="0" fontId="2" fillId="4" borderId="139" xfId="0" applyFont="1" applyFill="1" applyBorder="1" applyAlignment="1">
      <alignment horizontal="center" vertical="center"/>
    </xf>
    <xf numFmtId="12" fontId="2" fillId="2" borderId="82" xfId="0" applyNumberFormat="1" applyFont="1" applyFill="1" applyBorder="1" applyAlignment="1">
      <alignment horizontal="center" vertical="center"/>
    </xf>
    <xf numFmtId="12" fontId="2" fillId="2" borderId="83" xfId="0" applyNumberFormat="1" applyFont="1" applyFill="1" applyBorder="1" applyAlignment="1">
      <alignment horizontal="center" vertical="center"/>
    </xf>
    <xf numFmtId="12" fontId="2" fillId="2" borderId="77" xfId="0" applyNumberFormat="1" applyFont="1" applyFill="1" applyBorder="1" applyAlignment="1">
      <alignment horizontal="center" vertical="center"/>
    </xf>
    <xf numFmtId="12" fontId="2" fillId="2" borderId="29" xfId="0" applyNumberFormat="1" applyFont="1" applyFill="1" applyBorder="1" applyAlignment="1">
      <alignment horizontal="center" vertical="center"/>
    </xf>
    <xf numFmtId="12" fontId="2" fillId="2" borderId="50" xfId="0" applyNumberFormat="1" applyFont="1" applyFill="1" applyBorder="1" applyAlignment="1">
      <alignment horizontal="center" vertical="center"/>
    </xf>
    <xf numFmtId="12" fontId="6" fillId="2" borderId="0" xfId="0" applyNumberFormat="1" applyFont="1" applyFill="1">
      <alignment vertical="center"/>
    </xf>
    <xf numFmtId="12" fontId="6" fillId="2" borderId="91" xfId="0" applyNumberFormat="1" applyFont="1" applyFill="1" applyBorder="1">
      <alignment vertical="center"/>
    </xf>
    <xf numFmtId="12" fontId="2" fillId="2" borderId="23" xfId="0" applyNumberFormat="1" applyFont="1" applyFill="1" applyBorder="1" applyAlignment="1">
      <alignment horizontal="center" vertical="center"/>
    </xf>
    <xf numFmtId="12" fontId="2" fillId="2" borderId="37" xfId="0" applyNumberFormat="1" applyFont="1" applyFill="1" applyBorder="1" applyAlignment="1">
      <alignment horizontal="center" vertical="center"/>
    </xf>
    <xf numFmtId="12" fontId="0" fillId="3" borderId="27" xfId="0" applyNumberFormat="1" applyFill="1" applyBorder="1" applyAlignment="1">
      <alignment horizontal="right" vertical="top"/>
    </xf>
    <xf numFmtId="0" fontId="0" fillId="3" borderId="28" xfId="0" applyFill="1" applyBorder="1" applyAlignment="1">
      <alignment vertical="top" shrinkToFit="1"/>
    </xf>
    <xf numFmtId="0" fontId="0" fillId="3" borderId="27" xfId="0" applyFill="1" applyBorder="1" applyAlignment="1">
      <alignment horizontal="right" vertical="top"/>
    </xf>
    <xf numFmtId="0" fontId="16" fillId="3" borderId="5" xfId="0" applyFont="1" applyFill="1" applyBorder="1" applyAlignment="1">
      <alignment horizontal="justify" vertical="center"/>
    </xf>
    <xf numFmtId="12" fontId="17" fillId="3" borderId="5" xfId="0" applyNumberFormat="1" applyFont="1" applyFill="1" applyBorder="1" applyAlignment="1">
      <alignment vertical="top" wrapText="1" shrinkToFit="1"/>
    </xf>
    <xf numFmtId="12" fontId="0" fillId="3" borderId="9" xfId="0" applyNumberFormat="1" applyFill="1" applyBorder="1" applyAlignment="1">
      <alignment horizontal="right" vertical="top"/>
    </xf>
    <xf numFmtId="12" fontId="0" fillId="3" borderId="28" xfId="0" applyNumberFormat="1" applyFill="1" applyBorder="1" applyAlignment="1">
      <alignment vertical="top" shrinkToFit="1"/>
    </xf>
    <xf numFmtId="0" fontId="0" fillId="3" borderId="140" xfId="0" applyFill="1" applyBorder="1" applyAlignment="1">
      <alignment vertical="top" shrinkToFit="1"/>
    </xf>
    <xf numFmtId="12" fontId="0" fillId="3" borderId="25" xfId="0" applyNumberFormat="1" applyFill="1" applyBorder="1" applyAlignment="1">
      <alignment horizontal="right" vertical="top"/>
    </xf>
    <xf numFmtId="0" fontId="0" fillId="3" borderId="26" xfId="0" applyFill="1" applyBorder="1" applyAlignment="1">
      <alignment vertical="top" shrinkToFit="1"/>
    </xf>
    <xf numFmtId="0" fontId="0" fillId="3" borderId="25" xfId="0" applyFill="1" applyBorder="1" applyAlignment="1">
      <alignment horizontal="right" vertical="top"/>
    </xf>
    <xf numFmtId="0" fontId="0" fillId="3" borderId="10" xfId="0" applyFill="1" applyBorder="1" applyAlignment="1">
      <alignment vertical="top" shrinkToFit="1"/>
    </xf>
    <xf numFmtId="12" fontId="0" fillId="3" borderId="10" xfId="0" applyNumberFormat="1" applyFill="1" applyBorder="1" applyAlignment="1">
      <alignment vertical="top" shrinkToFit="1"/>
    </xf>
    <xf numFmtId="12" fontId="0" fillId="3" borderId="26" xfId="0" applyNumberFormat="1" applyFill="1" applyBorder="1" applyAlignment="1">
      <alignment vertical="top" shrinkToFit="1"/>
    </xf>
    <xf numFmtId="12" fontId="0" fillId="3" borderId="21" xfId="0" applyNumberFormat="1" applyFill="1" applyBorder="1" applyAlignment="1">
      <alignment horizontal="right" vertical="top"/>
    </xf>
    <xf numFmtId="0" fontId="0" fillId="3" borderId="22" xfId="0" applyFill="1" applyBorder="1" applyAlignment="1">
      <alignment vertical="top" shrinkToFit="1"/>
    </xf>
    <xf numFmtId="0" fontId="0" fillId="9" borderId="26" xfId="0" applyFill="1" applyBorder="1" applyAlignment="1">
      <alignment vertical="top" shrinkToFit="1"/>
    </xf>
    <xf numFmtId="12" fontId="0" fillId="3" borderId="22" xfId="0" applyNumberFormat="1" applyFill="1" applyBorder="1" applyAlignment="1">
      <alignment vertical="top" shrinkToFit="1"/>
    </xf>
    <xf numFmtId="12" fontId="0" fillId="3" borderId="31" xfId="0" applyNumberFormat="1" applyFill="1" applyBorder="1" applyAlignment="1">
      <alignment horizontal="right" vertical="top"/>
    </xf>
    <xf numFmtId="0" fontId="0" fillId="3" borderId="65" xfId="0" applyFill="1" applyBorder="1" applyAlignment="1">
      <alignment vertical="top" shrinkToFit="1"/>
    </xf>
    <xf numFmtId="12" fontId="0" fillId="9" borderId="26" xfId="0" applyNumberFormat="1" applyFill="1" applyBorder="1" applyAlignment="1">
      <alignment vertical="top" shrinkToFit="1"/>
    </xf>
    <xf numFmtId="0" fontId="0" fillId="3" borderId="141" xfId="0" applyFill="1" applyBorder="1" applyAlignment="1">
      <alignment horizontal="right" vertical="top"/>
    </xf>
    <xf numFmtId="0" fontId="0" fillId="3" borderId="142" xfId="0" applyFill="1" applyBorder="1" applyAlignment="1">
      <alignment vertical="top" shrinkToFit="1"/>
    </xf>
    <xf numFmtId="12" fontId="0" fillId="3" borderId="0" xfId="0" applyNumberFormat="1" applyFill="1" applyAlignment="1">
      <alignment horizontal="right" vertical="top"/>
    </xf>
    <xf numFmtId="0" fontId="0" fillId="3" borderId="0" xfId="0" applyFill="1" applyAlignment="1">
      <alignment vertical="top" shrinkToFit="1"/>
    </xf>
    <xf numFmtId="0" fontId="0" fillId="3" borderId="5" xfId="0" applyFill="1" applyBorder="1" applyAlignment="1">
      <alignment vertical="top" shrinkToFit="1"/>
    </xf>
    <xf numFmtId="0" fontId="0" fillId="3" borderId="3" xfId="0" applyFill="1" applyBorder="1" applyAlignment="1">
      <alignment horizontal="right" vertical="top"/>
    </xf>
    <xf numFmtId="0" fontId="0" fillId="9" borderId="28" xfId="0" applyFill="1" applyBorder="1" applyAlignment="1">
      <alignment vertical="top" shrinkToFit="1"/>
    </xf>
    <xf numFmtId="0" fontId="0" fillId="9" borderId="5" xfId="0" applyFill="1" applyBorder="1" applyAlignment="1">
      <alignment vertical="top" shrinkToFit="1"/>
    </xf>
    <xf numFmtId="12" fontId="18" fillId="3" borderId="3" xfId="0" applyNumberFormat="1" applyFont="1" applyFill="1" applyBorder="1" applyAlignment="1">
      <alignment horizontal="right" vertical="top" shrinkToFit="1"/>
    </xf>
    <xf numFmtId="12" fontId="18" fillId="3" borderId="5" xfId="0" applyNumberFormat="1" applyFont="1" applyFill="1" applyBorder="1" applyAlignment="1">
      <alignment vertical="center" shrinkToFit="1"/>
    </xf>
    <xf numFmtId="0" fontId="0" fillId="3" borderId="21" xfId="0" applyFill="1" applyBorder="1" applyAlignment="1">
      <alignment horizontal="right" vertical="top"/>
    </xf>
    <xf numFmtId="0" fontId="0" fillId="3" borderId="6" xfId="0" applyFill="1" applyBorder="1" applyAlignment="1">
      <alignment vertical="top" shrinkToFit="1"/>
    </xf>
    <xf numFmtId="0" fontId="0" fillId="3" borderId="4" xfId="0" applyFill="1" applyBorder="1" applyAlignment="1">
      <alignment horizontal="right" vertical="top"/>
    </xf>
    <xf numFmtId="0" fontId="0" fillId="9" borderId="22" xfId="0" applyFill="1" applyBorder="1" applyAlignment="1">
      <alignment vertical="top" shrinkToFit="1"/>
    </xf>
    <xf numFmtId="0" fontId="0" fillId="9" borderId="6" xfId="0" applyFill="1" applyBorder="1" applyAlignment="1">
      <alignment vertical="top" shrinkToFit="1"/>
    </xf>
    <xf numFmtId="0" fontId="2" fillId="9" borderId="40" xfId="0" applyFont="1" applyFill="1" applyBorder="1" applyAlignment="1">
      <alignment vertical="center" shrinkToFit="1"/>
    </xf>
    <xf numFmtId="0" fontId="2" fillId="9" borderId="20" xfId="0" applyFont="1" applyFill="1" applyBorder="1" applyAlignment="1">
      <alignment vertical="center" shrinkToFit="1"/>
    </xf>
    <xf numFmtId="0" fontId="2" fillId="9" borderId="6" xfId="0" applyFont="1" applyFill="1" applyBorder="1" applyAlignment="1">
      <alignment vertical="center" shrinkToFit="1"/>
    </xf>
    <xf numFmtId="0" fontId="2" fillId="3" borderId="40" xfId="0" applyFont="1" applyFill="1" applyBorder="1" applyAlignment="1">
      <alignment vertical="center" wrapText="1" shrinkToFit="1"/>
    </xf>
    <xf numFmtId="0" fontId="0" fillId="3" borderId="111" xfId="0" applyFill="1" applyBorder="1" applyAlignment="1">
      <alignment vertical="top" shrinkToFit="1"/>
    </xf>
    <xf numFmtId="12" fontId="18" fillId="3" borderId="27" xfId="0" applyNumberFormat="1" applyFont="1" applyFill="1" applyBorder="1" applyAlignment="1">
      <alignment vertical="center" shrinkToFit="1"/>
    </xf>
    <xf numFmtId="12" fontId="18" fillId="3" borderId="28" xfId="0" applyNumberFormat="1" applyFont="1" applyFill="1" applyBorder="1" applyAlignment="1">
      <alignment vertical="center" shrinkToFit="1"/>
    </xf>
    <xf numFmtId="0" fontId="18" fillId="3" borderId="27" xfId="0" applyFont="1" applyFill="1" applyBorder="1" applyAlignment="1">
      <alignment vertical="center" shrinkToFit="1"/>
    </xf>
    <xf numFmtId="12" fontId="19" fillId="3" borderId="28" xfId="0" applyNumberFormat="1" applyFont="1" applyFill="1" applyBorder="1" applyAlignment="1">
      <alignment vertical="center" shrinkToFit="1"/>
    </xf>
    <xf numFmtId="12" fontId="18" fillId="3" borderId="3" xfId="0" applyNumberFormat="1" applyFont="1" applyFill="1" applyBorder="1" applyAlignment="1">
      <alignment vertical="center" shrinkToFit="1"/>
    </xf>
    <xf numFmtId="12" fontId="19" fillId="3" borderId="5" xfId="0" applyNumberFormat="1" applyFont="1" applyFill="1" applyBorder="1" applyAlignment="1">
      <alignment vertical="center" shrinkToFit="1"/>
    </xf>
    <xf numFmtId="0" fontId="18" fillId="3" borderId="3" xfId="0" applyFont="1" applyFill="1" applyBorder="1" applyAlignment="1">
      <alignment vertical="center" shrinkToFit="1"/>
    </xf>
    <xf numFmtId="0" fontId="18" fillId="3" borderId="4" xfId="0" applyFont="1" applyFill="1" applyBorder="1" applyAlignment="1">
      <alignment vertical="center" shrinkToFit="1"/>
    </xf>
    <xf numFmtId="12" fontId="19" fillId="3" borderId="6" xfId="0" applyNumberFormat="1" applyFont="1" applyFill="1" applyBorder="1" applyAlignment="1">
      <alignment vertical="center" shrinkToFit="1"/>
    </xf>
    <xf numFmtId="0" fontId="18" fillId="3" borderId="21" xfId="0" applyFont="1" applyFill="1" applyBorder="1" applyAlignment="1">
      <alignment vertical="center" shrinkToFit="1"/>
    </xf>
    <xf numFmtId="12" fontId="19" fillId="3" borderId="22" xfId="0" applyNumberFormat="1" applyFont="1" applyFill="1" applyBorder="1" applyAlignment="1">
      <alignment vertical="center" shrinkToFit="1"/>
    </xf>
    <xf numFmtId="12" fontId="18" fillId="3" borderId="111" xfId="0" applyNumberFormat="1" applyFont="1" applyFill="1" applyBorder="1" applyAlignment="1">
      <alignment vertical="center" shrinkToFit="1"/>
    </xf>
    <xf numFmtId="12" fontId="18" fillId="3" borderId="21" xfId="0" applyNumberFormat="1" applyFont="1" applyFill="1" applyBorder="1" applyAlignment="1">
      <alignment vertical="center" shrinkToFit="1"/>
    </xf>
    <xf numFmtId="12" fontId="18" fillId="3" borderId="22" xfId="0" applyNumberFormat="1" applyFont="1" applyFill="1" applyBorder="1" applyAlignment="1">
      <alignment vertical="center" shrinkToFit="1"/>
    </xf>
    <xf numFmtId="12" fontId="18" fillId="3" borderId="4" xfId="0" applyNumberFormat="1" applyFont="1" applyFill="1" applyBorder="1" applyAlignment="1">
      <alignment vertical="center" shrinkToFit="1"/>
    </xf>
    <xf numFmtId="12" fontId="18" fillId="3" borderId="6" xfId="0" applyNumberFormat="1" applyFont="1" applyFill="1" applyBorder="1" applyAlignment="1">
      <alignment vertical="center" shrinkToFit="1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vertical="center" shrinkToFit="1"/>
    </xf>
    <xf numFmtId="0" fontId="18" fillId="3" borderId="25" xfId="0" applyFont="1" applyFill="1" applyBorder="1" applyAlignment="1">
      <alignment vertical="center" shrinkToFit="1"/>
    </xf>
    <xf numFmtId="12" fontId="18" fillId="3" borderId="26" xfId="0" applyNumberFormat="1" applyFont="1" applyFill="1" applyBorder="1" applyAlignment="1">
      <alignment vertical="center" shrinkToFit="1"/>
    </xf>
    <xf numFmtId="12" fontId="20" fillId="3" borderId="0" xfId="0" applyNumberFormat="1" applyFont="1" applyFill="1">
      <alignment vertical="center"/>
    </xf>
    <xf numFmtId="12" fontId="14" fillId="3" borderId="142" xfId="0" applyNumberFormat="1" applyFont="1" applyFill="1" applyBorder="1">
      <alignment vertical="center"/>
    </xf>
    <xf numFmtId="12" fontId="19" fillId="3" borderId="4" xfId="0" applyNumberFormat="1" applyFont="1" applyFill="1" applyBorder="1" applyAlignment="1">
      <alignment vertical="center" shrinkToFit="1"/>
    </xf>
    <xf numFmtId="12" fontId="19" fillId="3" borderId="27" xfId="0" applyNumberFormat="1" applyFont="1" applyFill="1" applyBorder="1" applyAlignment="1">
      <alignment vertical="center" shrinkToFit="1"/>
    </xf>
    <xf numFmtId="0" fontId="14" fillId="3" borderId="27" xfId="0" applyFont="1" applyFill="1" applyBorder="1" applyAlignment="1">
      <alignment horizontal="right" vertical="top"/>
    </xf>
    <xf numFmtId="0" fontId="14" fillId="3" borderId="28" xfId="0" applyFont="1" applyFill="1" applyBorder="1" applyAlignment="1">
      <alignment vertical="top" shrinkToFit="1"/>
    </xf>
    <xf numFmtId="12" fontId="19" fillId="3" borderId="3" xfId="0" applyNumberFormat="1" applyFont="1" applyFill="1" applyBorder="1" applyAlignment="1">
      <alignment vertical="center" shrinkToFit="1"/>
    </xf>
    <xf numFmtId="12" fontId="19" fillId="3" borderId="21" xfId="0" applyNumberFormat="1" applyFont="1" applyFill="1" applyBorder="1" applyAlignment="1">
      <alignment vertical="center" shrinkToFit="1"/>
    </xf>
    <xf numFmtId="12" fontId="8" fillId="3" borderId="27" xfId="0" applyNumberFormat="1" applyFont="1" applyFill="1" applyBorder="1" applyAlignment="1">
      <alignment vertical="center" shrinkToFit="1"/>
    </xf>
    <xf numFmtId="12" fontId="8" fillId="9" borderId="5" xfId="0" applyNumberFormat="1" applyFont="1" applyFill="1" applyBorder="1" applyAlignment="1">
      <alignment vertical="center" shrinkToFit="1"/>
    </xf>
    <xf numFmtId="12" fontId="8" fillId="9" borderId="28" xfId="0" applyNumberFormat="1" applyFont="1" applyFill="1" applyBorder="1" applyAlignment="1">
      <alignment vertical="center" shrinkToFit="1"/>
    </xf>
    <xf numFmtId="0" fontId="8" fillId="3" borderId="22" xfId="0" applyFont="1" applyFill="1" applyBorder="1" applyAlignment="1">
      <alignment horizontal="left" vertical="center" shrinkToFit="1"/>
    </xf>
    <xf numFmtId="0" fontId="8" fillId="3" borderId="21" xfId="0" applyFont="1" applyFill="1" applyBorder="1" applyAlignment="1">
      <alignment horizontal="right" vertical="center" shrinkToFit="1"/>
    </xf>
    <xf numFmtId="0" fontId="8" fillId="3" borderId="6" xfId="0" applyFont="1" applyFill="1" applyBorder="1" applyAlignment="1">
      <alignment horizontal="left" vertical="center" shrinkToFit="1"/>
    </xf>
    <xf numFmtId="0" fontId="8" fillId="3" borderId="4" xfId="0" applyFont="1" applyFill="1" applyBorder="1" applyAlignment="1">
      <alignment horizontal="right" vertical="center" shrinkToFit="1"/>
    </xf>
    <xf numFmtId="0" fontId="8" fillId="3" borderId="110" xfId="0" applyFont="1" applyFill="1" applyBorder="1" applyAlignment="1">
      <alignment horizontal="left" vertical="center" shrinkToFit="1"/>
    </xf>
    <xf numFmtId="12" fontId="8" fillId="3" borderId="143" xfId="0" applyNumberFormat="1" applyFont="1" applyFill="1" applyBorder="1" applyAlignment="1">
      <alignment vertical="center" shrinkToFit="1"/>
    </xf>
    <xf numFmtId="12" fontId="8" fillId="3" borderId="144" xfId="0" applyNumberFormat="1" applyFont="1" applyFill="1" applyBorder="1" applyAlignment="1">
      <alignment vertical="center" shrinkToFit="1"/>
    </xf>
    <xf numFmtId="12" fontId="8" fillId="3" borderId="145" xfId="0" applyNumberFormat="1" applyFont="1" applyFill="1" applyBorder="1" applyAlignment="1">
      <alignment vertical="center" shrinkToFit="1"/>
    </xf>
    <xf numFmtId="12" fontId="8" fillId="3" borderId="32" xfId="0" applyNumberFormat="1" applyFont="1" applyFill="1" applyBorder="1" applyAlignment="1">
      <alignment vertical="center" shrinkToFit="1"/>
    </xf>
    <xf numFmtId="0" fontId="2" fillId="2" borderId="79" xfId="0" applyFont="1" applyFill="1" applyBorder="1" applyAlignment="1">
      <alignment horizontal="center" vertical="center"/>
    </xf>
    <xf numFmtId="0" fontId="2" fillId="2" borderId="80" xfId="0" applyFont="1" applyFill="1" applyBorder="1" applyAlignment="1">
      <alignment horizontal="center" vertical="center"/>
    </xf>
    <xf numFmtId="0" fontId="4" fillId="2" borderId="104" xfId="0" applyFont="1" applyFill="1" applyBorder="1" applyAlignment="1">
      <alignment horizontal="center" vertical="center" shrinkToFit="1"/>
    </xf>
    <xf numFmtId="0" fontId="4" fillId="2" borderId="105" xfId="0" applyFont="1" applyFill="1" applyBorder="1" applyAlignment="1">
      <alignment horizontal="center" vertical="center" shrinkToFit="1"/>
    </xf>
    <xf numFmtId="0" fontId="4" fillId="2" borderId="106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right" vertical="center"/>
    </xf>
    <xf numFmtId="0" fontId="6" fillId="2" borderId="91" xfId="0" applyFont="1" applyFill="1" applyBorder="1" applyAlignment="1">
      <alignment horizontal="right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107" xfId="0" applyFont="1" applyFill="1" applyBorder="1" applyAlignment="1">
      <alignment horizontal="center" vertical="center"/>
    </xf>
    <xf numFmtId="0" fontId="2" fillId="2" borderId="114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 wrapText="1"/>
    </xf>
    <xf numFmtId="0" fontId="2" fillId="2" borderId="77" xfId="0" applyFont="1" applyFill="1" applyBorder="1" applyAlignment="1">
      <alignment horizontal="center" vertical="center"/>
    </xf>
    <xf numFmtId="0" fontId="2" fillId="2" borderId="95" xfId="0" applyFont="1" applyFill="1" applyBorder="1" applyAlignment="1">
      <alignment horizontal="center" vertical="center" wrapText="1"/>
    </xf>
    <xf numFmtId="0" fontId="2" fillId="2" borderId="96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88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12" fontId="2" fillId="2" borderId="11" xfId="0" applyNumberFormat="1" applyFont="1" applyFill="1" applyBorder="1" applyAlignment="1">
      <alignment horizontal="center" vertical="center"/>
    </xf>
    <xf numFmtId="12" fontId="2" fillId="2" borderId="8" xfId="0" applyNumberFormat="1" applyFont="1" applyFill="1" applyBorder="1" applyAlignment="1">
      <alignment horizontal="center" vertical="center"/>
    </xf>
    <xf numFmtId="0" fontId="2" fillId="2" borderId="78" xfId="0" applyFont="1" applyFill="1" applyBorder="1" applyAlignment="1">
      <alignment horizontal="center" vertical="center"/>
    </xf>
    <xf numFmtId="0" fontId="2" fillId="2" borderId="90" xfId="0" applyFont="1" applyFill="1" applyBorder="1" applyAlignment="1">
      <alignment horizontal="center" vertical="center"/>
    </xf>
    <xf numFmtId="0" fontId="2" fillId="2" borderId="109" xfId="0" applyFont="1" applyFill="1" applyBorder="1" applyAlignment="1">
      <alignment horizontal="center" vertical="center"/>
    </xf>
    <xf numFmtId="0" fontId="2" fillId="2" borderId="103" xfId="0" applyFont="1" applyFill="1" applyBorder="1" applyAlignment="1">
      <alignment horizontal="center" vertical="center"/>
    </xf>
    <xf numFmtId="12" fontId="2" fillId="2" borderId="97" xfId="0" applyNumberFormat="1" applyFont="1" applyFill="1" applyBorder="1" applyAlignment="1">
      <alignment horizontal="center" vertical="center"/>
    </xf>
    <xf numFmtId="12" fontId="2" fillId="2" borderId="98" xfId="0" applyNumberFormat="1" applyFont="1" applyFill="1" applyBorder="1" applyAlignment="1">
      <alignment horizontal="center" vertical="center"/>
    </xf>
    <xf numFmtId="0" fontId="2" fillId="2" borderId="82" xfId="0" applyFont="1" applyFill="1" applyBorder="1" applyAlignment="1">
      <alignment horizontal="center" vertical="center"/>
    </xf>
    <xf numFmtId="0" fontId="2" fillId="2" borderId="83" xfId="0" applyFont="1" applyFill="1" applyBorder="1" applyAlignment="1">
      <alignment horizontal="center" vertical="center"/>
    </xf>
    <xf numFmtId="0" fontId="2" fillId="2" borderId="89" xfId="0" applyFont="1" applyFill="1" applyBorder="1" applyAlignment="1">
      <alignment horizontal="center" vertical="center"/>
    </xf>
    <xf numFmtId="12" fontId="8" fillId="0" borderId="60" xfId="0" applyNumberFormat="1" applyFont="1" applyBorder="1" applyAlignment="1">
      <alignment horizontal="center" vertical="center" shrinkToFit="1"/>
    </xf>
    <xf numFmtId="12" fontId="8" fillId="0" borderId="61" xfId="0" applyNumberFormat="1" applyFont="1" applyBorder="1" applyAlignment="1">
      <alignment horizontal="center" vertical="center" shrinkToFit="1"/>
    </xf>
    <xf numFmtId="12" fontId="8" fillId="0" borderId="75" xfId="0" applyNumberFormat="1" applyFont="1" applyBorder="1" applyAlignment="1">
      <alignment horizontal="center" vertical="center" shrinkToFit="1"/>
    </xf>
    <xf numFmtId="12" fontId="2" fillId="2" borderId="35" xfId="0" applyNumberFormat="1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2" fontId="2" fillId="2" borderId="7" xfId="0" applyNumberFormat="1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12" fontId="2" fillId="2" borderId="75" xfId="0" applyNumberFormat="1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12" fontId="2" fillId="2" borderId="76" xfId="0" applyNumberFormat="1" applyFont="1" applyFill="1" applyBorder="1" applyAlignment="1">
      <alignment horizontal="center" vertical="center"/>
    </xf>
    <xf numFmtId="12" fontId="2" fillId="2" borderId="64" xfId="0" applyNumberFormat="1" applyFont="1" applyFill="1" applyBorder="1" applyAlignment="1">
      <alignment horizontal="center" vertical="center"/>
    </xf>
    <xf numFmtId="12" fontId="2" fillId="2" borderId="97" xfId="0" applyNumberFormat="1" applyFont="1" applyFill="1" applyBorder="1">
      <alignment vertical="center"/>
    </xf>
    <xf numFmtId="12" fontId="2" fillId="2" borderId="98" xfId="0" applyNumberFormat="1" applyFont="1" applyFill="1" applyBorder="1">
      <alignment vertical="center"/>
    </xf>
    <xf numFmtId="12" fontId="2" fillId="2" borderId="99" xfId="0" applyNumberFormat="1" applyFont="1" applyFill="1" applyBorder="1">
      <alignment vertical="center"/>
    </xf>
    <xf numFmtId="0" fontId="2" fillId="2" borderId="108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12" fontId="2" fillId="2" borderId="101" xfId="0" applyNumberFormat="1" applyFont="1" applyFill="1" applyBorder="1">
      <alignment vertical="center"/>
    </xf>
    <xf numFmtId="12" fontId="8" fillId="0" borderId="62" xfId="0" applyNumberFormat="1" applyFont="1" applyBorder="1" applyAlignment="1">
      <alignment horizontal="center" vertical="center" shrinkToFit="1"/>
    </xf>
    <xf numFmtId="0" fontId="2" fillId="2" borderId="97" xfId="0" applyFont="1" applyFill="1" applyBorder="1" applyAlignment="1">
      <alignment horizontal="center" vertical="center"/>
    </xf>
    <xf numFmtId="0" fontId="2" fillId="2" borderId="98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2" fillId="2" borderId="81" xfId="0" applyFont="1" applyFill="1" applyBorder="1" applyAlignment="1">
      <alignment horizontal="center" vertical="center"/>
    </xf>
    <xf numFmtId="0" fontId="2" fillId="2" borderId="10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3" fontId="2" fillId="2" borderId="101" xfId="0" applyNumberFormat="1" applyFont="1" applyFill="1" applyBorder="1" applyAlignment="1">
      <alignment horizontal="center" vertical="center"/>
    </xf>
    <xf numFmtId="0" fontId="2" fillId="2" borderId="99" xfId="0" applyFont="1" applyFill="1" applyBorder="1" applyAlignment="1">
      <alignment horizontal="center" vertical="center"/>
    </xf>
    <xf numFmtId="13" fontId="2" fillId="2" borderId="35" xfId="0" applyNumberFormat="1" applyFont="1" applyFill="1" applyBorder="1" applyAlignment="1">
      <alignment horizontal="center" vertical="center"/>
    </xf>
    <xf numFmtId="13" fontId="2" fillId="2" borderId="75" xfId="0" applyNumberFormat="1" applyFont="1" applyFill="1" applyBorder="1" applyAlignment="1">
      <alignment horizontal="center" vertical="center"/>
    </xf>
    <xf numFmtId="13" fontId="2" fillId="2" borderId="39" xfId="0" applyNumberFormat="1" applyFont="1" applyFill="1" applyBorder="1" applyAlignment="1">
      <alignment horizontal="center" vertical="center"/>
    </xf>
    <xf numFmtId="0" fontId="3" fillId="2" borderId="74" xfId="0" applyFont="1" applyFill="1" applyBorder="1" applyAlignment="1">
      <alignment horizontal="center" vertical="center" wrapText="1"/>
    </xf>
    <xf numFmtId="0" fontId="3" fillId="2" borderId="83" xfId="0" applyFont="1" applyFill="1" applyBorder="1" applyAlignment="1">
      <alignment horizontal="center" vertical="center"/>
    </xf>
    <xf numFmtId="0" fontId="3" fillId="2" borderId="102" xfId="0" applyFont="1" applyFill="1" applyBorder="1" applyAlignment="1">
      <alignment horizontal="center" vertical="center"/>
    </xf>
    <xf numFmtId="0" fontId="2" fillId="2" borderId="83" xfId="0" applyFont="1" applyFill="1" applyBorder="1" applyAlignment="1">
      <alignment horizontal="center" vertical="center" wrapText="1"/>
    </xf>
    <xf numFmtId="0" fontId="2" fillId="2" borderId="88" xfId="0" applyFont="1" applyFill="1" applyBorder="1" applyAlignment="1">
      <alignment horizontal="center" vertical="center" wrapText="1"/>
    </xf>
    <xf numFmtId="13" fontId="2" fillId="2" borderId="61" xfId="0" applyNumberFormat="1" applyFont="1" applyFill="1" applyBorder="1" applyAlignment="1">
      <alignment horizontal="center" vertical="center"/>
    </xf>
    <xf numFmtId="13" fontId="2" fillId="2" borderId="60" xfId="0" applyNumberFormat="1" applyFont="1" applyFill="1" applyBorder="1" applyAlignment="1">
      <alignment horizontal="center" vertical="center"/>
    </xf>
    <xf numFmtId="0" fontId="2" fillId="2" borderId="84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92" xfId="0" applyFont="1" applyFill="1" applyBorder="1" applyAlignment="1">
      <alignment horizontal="center" vertical="center"/>
    </xf>
    <xf numFmtId="0" fontId="2" fillId="2" borderId="93" xfId="0" applyFont="1" applyFill="1" applyBorder="1" applyAlignment="1">
      <alignment horizontal="center" vertical="center"/>
    </xf>
    <xf numFmtId="0" fontId="2" fillId="2" borderId="94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/>
    </xf>
    <xf numFmtId="12" fontId="2" fillId="2" borderId="61" xfId="0" applyNumberFormat="1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12" fontId="2" fillId="2" borderId="99" xfId="0" applyNumberFormat="1" applyFont="1" applyFill="1" applyBorder="1" applyAlignment="1">
      <alignment horizontal="center" vertical="center"/>
    </xf>
    <xf numFmtId="12" fontId="2" fillId="2" borderId="60" xfId="0" applyNumberFormat="1" applyFont="1" applyFill="1" applyBorder="1" applyAlignment="1">
      <alignment horizontal="center" vertical="center"/>
    </xf>
    <xf numFmtId="13" fontId="2" fillId="2" borderId="16" xfId="0" applyNumberFormat="1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85" xfId="0" applyFont="1" applyFill="1" applyBorder="1" applyAlignment="1">
      <alignment horizontal="center" vertical="center"/>
    </xf>
    <xf numFmtId="0" fontId="2" fillId="2" borderId="8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3" fontId="2" fillId="2" borderId="15" xfId="0" applyNumberFormat="1" applyFont="1" applyFill="1" applyBorder="1" applyAlignment="1">
      <alignment horizontal="center" vertical="center"/>
    </xf>
    <xf numFmtId="12" fontId="2" fillId="2" borderId="69" xfId="0" applyNumberFormat="1" applyFont="1" applyFill="1" applyBorder="1" applyAlignment="1">
      <alignment horizontal="center" vertical="center"/>
    </xf>
    <xf numFmtId="12" fontId="2" fillId="2" borderId="70" xfId="0" applyNumberFormat="1" applyFont="1" applyFill="1" applyBorder="1" applyAlignment="1">
      <alignment horizontal="center" vertical="center"/>
    </xf>
    <xf numFmtId="12" fontId="2" fillId="2" borderId="71" xfId="0" applyNumberFormat="1" applyFont="1" applyFill="1" applyBorder="1" applyAlignment="1">
      <alignment horizontal="center" vertical="center"/>
    </xf>
    <xf numFmtId="12" fontId="2" fillId="2" borderId="92" xfId="0" applyNumberFormat="1" applyFont="1" applyFill="1" applyBorder="1" applyAlignment="1">
      <alignment horizontal="center" vertical="center"/>
    </xf>
    <xf numFmtId="12" fontId="2" fillId="2" borderId="93" xfId="0" applyNumberFormat="1" applyFont="1" applyFill="1" applyBorder="1" applyAlignment="1">
      <alignment horizontal="center" vertical="center"/>
    </xf>
    <xf numFmtId="12" fontId="2" fillId="2" borderId="94" xfId="0" applyNumberFormat="1" applyFont="1" applyFill="1" applyBorder="1" applyAlignment="1">
      <alignment horizontal="center" vertical="center"/>
    </xf>
    <xf numFmtId="12" fontId="2" fillId="2" borderId="66" xfId="0" applyNumberFormat="1" applyFont="1" applyFill="1" applyBorder="1" applyAlignment="1">
      <alignment horizontal="center" vertical="center"/>
    </xf>
    <xf numFmtId="12" fontId="2" fillId="2" borderId="67" xfId="0" applyNumberFormat="1" applyFont="1" applyFill="1" applyBorder="1" applyAlignment="1">
      <alignment horizontal="center" vertical="center"/>
    </xf>
    <xf numFmtId="12" fontId="2" fillId="2" borderId="68" xfId="0" applyNumberFormat="1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13" fontId="2" fillId="2" borderId="88" xfId="0" applyNumberFormat="1" applyFont="1" applyFill="1" applyBorder="1" applyAlignment="1">
      <alignment horizontal="center" vertical="center"/>
    </xf>
    <xf numFmtId="13" fontId="2" fillId="2" borderId="56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12" fontId="2" fillId="2" borderId="63" xfId="0" applyNumberFormat="1" applyFont="1" applyFill="1" applyBorder="1" applyAlignment="1">
      <alignment horizontal="center" vertical="center"/>
    </xf>
    <xf numFmtId="12" fontId="2" fillId="2" borderId="59" xfId="0" applyNumberFormat="1" applyFont="1" applyFill="1" applyBorder="1" applyAlignment="1">
      <alignment horizontal="center" vertical="center"/>
    </xf>
    <xf numFmtId="0" fontId="2" fillId="2" borderId="101" xfId="0" applyFont="1" applyFill="1" applyBorder="1" applyAlignment="1">
      <alignment horizontal="center" vertical="center"/>
    </xf>
    <xf numFmtId="0" fontId="2" fillId="2" borderId="87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2" fillId="2" borderId="115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13" fontId="2" fillId="2" borderId="72" xfId="0" applyNumberFormat="1" applyFont="1" applyFill="1" applyBorder="1" applyAlignment="1">
      <alignment horizontal="center" vertical="center"/>
    </xf>
    <xf numFmtId="12" fontId="8" fillId="0" borderId="119" xfId="0" applyNumberFormat="1" applyFont="1" applyBorder="1" applyAlignment="1">
      <alignment horizontal="center" vertical="center" shrinkToFit="1"/>
    </xf>
    <xf numFmtId="12" fontId="8" fillId="0" borderId="123" xfId="0" applyNumberFormat="1" applyFont="1" applyBorder="1" applyAlignment="1">
      <alignment horizontal="center" vertical="center" shrinkToFit="1"/>
    </xf>
    <xf numFmtId="12" fontId="8" fillId="0" borderId="35" xfId="0" applyNumberFormat="1" applyFont="1" applyBorder="1" applyAlignment="1">
      <alignment horizontal="center" vertical="center" shrinkToFit="1"/>
    </xf>
    <xf numFmtId="12" fontId="2" fillId="2" borderId="31" xfId="0" applyNumberFormat="1" applyFont="1" applyFill="1" applyBorder="1" applyAlignment="1">
      <alignment horizontal="center" vertical="center"/>
    </xf>
    <xf numFmtId="12" fontId="8" fillId="0" borderId="131" xfId="0" applyNumberFormat="1" applyFont="1" applyBorder="1" applyAlignment="1">
      <alignment horizontal="center" vertical="center" shrinkToFit="1"/>
    </xf>
    <xf numFmtId="12" fontId="8" fillId="0" borderId="130" xfId="0" applyNumberFormat="1" applyFont="1" applyBorder="1" applyAlignment="1">
      <alignment horizontal="center" vertical="center" shrinkToFit="1"/>
    </xf>
    <xf numFmtId="12" fontId="8" fillId="0" borderId="11" xfId="0" applyNumberFormat="1" applyFont="1" applyBorder="1" applyAlignment="1">
      <alignment horizontal="center" vertical="center" shrinkToFit="1"/>
    </xf>
    <xf numFmtId="12" fontId="8" fillId="0" borderId="33" xfId="0" applyNumberFormat="1" applyFont="1" applyBorder="1" applyAlignment="1">
      <alignment horizontal="center" vertical="center" shrinkToFi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12" fontId="8" fillId="0" borderId="127" xfId="0" applyNumberFormat="1" applyFont="1" applyBorder="1" applyAlignment="1">
      <alignment horizontal="center" vertical="center" wrapText="1"/>
    </xf>
    <xf numFmtId="12" fontId="8" fillId="0" borderId="129" xfId="0" applyNumberFormat="1" applyFont="1" applyBorder="1" applyAlignment="1">
      <alignment horizontal="center" vertical="center" wrapText="1"/>
    </xf>
    <xf numFmtId="12" fontId="8" fillId="0" borderId="132" xfId="0" applyNumberFormat="1" applyFont="1" applyBorder="1" applyAlignment="1">
      <alignment horizontal="center" vertical="center" wrapText="1"/>
    </xf>
    <xf numFmtId="12" fontId="8" fillId="0" borderId="128" xfId="0" applyNumberFormat="1" applyFont="1" applyBorder="1" applyAlignment="1">
      <alignment horizontal="center" vertical="center" wrapText="1"/>
    </xf>
    <xf numFmtId="12" fontId="8" fillId="0" borderId="2" xfId="0" applyNumberFormat="1" applyFont="1" applyBorder="1" applyAlignment="1">
      <alignment horizontal="center" vertical="center" wrapText="1"/>
    </xf>
    <xf numFmtId="12" fontId="8" fillId="0" borderId="1" xfId="0" applyNumberFormat="1" applyFont="1" applyBorder="1" applyAlignment="1">
      <alignment horizontal="center" vertical="center" wrapText="1"/>
    </xf>
    <xf numFmtId="0" fontId="2" fillId="2" borderId="82" xfId="0" applyFont="1" applyFill="1" applyBorder="1" applyAlignment="1">
      <alignment horizontal="center" vertical="center" wrapText="1"/>
    </xf>
    <xf numFmtId="0" fontId="2" fillId="2" borderId="77" xfId="0" applyFont="1" applyFill="1" applyBorder="1" applyAlignment="1">
      <alignment horizontal="center" vertical="center" wrapText="1"/>
    </xf>
    <xf numFmtId="12" fontId="8" fillId="0" borderId="7" xfId="0" applyNumberFormat="1" applyFont="1" applyBorder="1" applyAlignment="1">
      <alignment horizontal="center" vertical="center" shrinkToFit="1"/>
    </xf>
    <xf numFmtId="12" fontId="8" fillId="0" borderId="8" xfId="0" applyNumberFormat="1" applyFont="1" applyBorder="1" applyAlignment="1">
      <alignment horizontal="center" vertical="center" shrinkToFi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center" vertical="center" wrapText="1"/>
    </xf>
    <xf numFmtId="0" fontId="2" fillId="2" borderId="87" xfId="0" applyFont="1" applyFill="1" applyBorder="1" applyAlignment="1">
      <alignment horizontal="center" vertical="center" wrapText="1"/>
    </xf>
    <xf numFmtId="12" fontId="2" fillId="2" borderId="62" xfId="0" applyNumberFormat="1" applyFont="1" applyFill="1" applyBorder="1" applyAlignment="1">
      <alignment horizontal="center" vertical="center"/>
    </xf>
    <xf numFmtId="0" fontId="2" fillId="2" borderId="124" xfId="0" applyFont="1" applyFill="1" applyBorder="1" applyAlignment="1">
      <alignment horizontal="center" vertical="center"/>
    </xf>
    <xf numFmtId="0" fontId="2" fillId="2" borderId="112" xfId="0" applyFont="1" applyFill="1" applyBorder="1" applyAlignment="1">
      <alignment horizontal="center" vertical="center"/>
    </xf>
    <xf numFmtId="0" fontId="2" fillId="2" borderId="126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13" fontId="2" fillId="2" borderId="121" xfId="0" applyNumberFormat="1" applyFont="1" applyFill="1" applyBorder="1" applyAlignment="1">
      <alignment horizontal="center" vertical="center"/>
    </xf>
    <xf numFmtId="12" fontId="2" fillId="2" borderId="101" xfId="0" applyNumberFormat="1" applyFont="1" applyFill="1" applyBorder="1" applyAlignment="1">
      <alignment horizontal="center" vertical="center"/>
    </xf>
    <xf numFmtId="12" fontId="2" fillId="2" borderId="100" xfId="0" applyNumberFormat="1" applyFont="1" applyFill="1" applyBorder="1" applyAlignment="1">
      <alignment horizontal="center" vertical="center"/>
    </xf>
    <xf numFmtId="12" fontId="8" fillId="0" borderId="135" xfId="0" applyNumberFormat="1" applyFont="1" applyBorder="1" applyAlignment="1">
      <alignment horizontal="center" vertical="center" wrapText="1"/>
    </xf>
    <xf numFmtId="12" fontId="8" fillId="0" borderId="136" xfId="0" applyNumberFormat="1" applyFont="1" applyBorder="1" applyAlignment="1">
      <alignment horizontal="center" vertical="center" wrapText="1"/>
    </xf>
    <xf numFmtId="12" fontId="8" fillId="0" borderId="8" xfId="0" applyNumberFormat="1" applyFont="1" applyBorder="1" applyAlignment="1">
      <alignment horizontal="center" vertical="center" wrapText="1"/>
    </xf>
    <xf numFmtId="0" fontId="2" fillId="8" borderId="63" xfId="0" applyFont="1" applyFill="1" applyBorder="1" applyAlignment="1">
      <alignment horizontal="center" vertical="center"/>
    </xf>
    <xf numFmtId="0" fontId="2" fillId="8" borderId="64" xfId="0" applyFont="1" applyFill="1" applyBorder="1" applyAlignment="1">
      <alignment horizontal="center" vertical="center"/>
    </xf>
    <xf numFmtId="0" fontId="2" fillId="8" borderId="76" xfId="0" applyFont="1" applyFill="1" applyBorder="1" applyAlignment="1">
      <alignment horizontal="center" vertical="center"/>
    </xf>
    <xf numFmtId="12" fontId="2" fillId="2" borderId="65" xfId="0" applyNumberFormat="1" applyFont="1" applyFill="1" applyBorder="1" applyAlignment="1">
      <alignment horizontal="center" vertical="center"/>
    </xf>
    <xf numFmtId="12" fontId="2" fillId="2" borderId="33" xfId="0" applyNumberFormat="1" applyFont="1" applyFill="1" applyBorder="1" applyAlignment="1">
      <alignment horizontal="center" vertical="center"/>
    </xf>
    <xf numFmtId="12" fontId="2" fillId="2" borderId="16" xfId="0" applyNumberFormat="1" applyFont="1" applyFill="1" applyBorder="1" applyAlignment="1">
      <alignment horizontal="center" vertical="center"/>
    </xf>
    <xf numFmtId="12" fontId="2" fillId="2" borderId="72" xfId="0" applyNumberFormat="1" applyFont="1" applyFill="1" applyBorder="1" applyAlignment="1">
      <alignment horizontal="center" vertical="center"/>
    </xf>
    <xf numFmtId="12" fontId="2" fillId="2" borderId="73" xfId="0" applyNumberFormat="1" applyFont="1" applyFill="1" applyBorder="1" applyAlignment="1">
      <alignment horizontal="center" vertical="center"/>
    </xf>
    <xf numFmtId="12" fontId="2" fillId="3" borderId="75" xfId="0" applyNumberFormat="1" applyFont="1" applyFill="1" applyBorder="1" applyAlignment="1">
      <alignment horizontal="center" vertical="center"/>
    </xf>
    <xf numFmtId="12" fontId="2" fillId="3" borderId="61" xfId="0" applyNumberFormat="1" applyFont="1" applyFill="1" applyBorder="1" applyAlignment="1">
      <alignment horizontal="center" vertical="center"/>
    </xf>
    <xf numFmtId="12" fontId="2" fillId="2" borderId="15" xfId="0" applyNumberFormat="1" applyFont="1" applyFill="1" applyBorder="1" applyAlignment="1">
      <alignment horizontal="center" vertical="center"/>
    </xf>
    <xf numFmtId="12" fontId="2" fillId="2" borderId="17" xfId="0" applyNumberFormat="1" applyFont="1" applyFill="1" applyBorder="1" applyAlignment="1">
      <alignment horizontal="center" vertical="center"/>
    </xf>
    <xf numFmtId="12" fontId="2" fillId="3" borderId="60" xfId="0" applyNumberFormat="1" applyFont="1" applyFill="1" applyBorder="1" applyAlignment="1">
      <alignment horizontal="center" vertical="center"/>
    </xf>
    <xf numFmtId="12" fontId="2" fillId="3" borderId="62" xfId="0" applyNumberFormat="1" applyFont="1" applyFill="1" applyBorder="1" applyAlignment="1">
      <alignment horizontal="center" vertical="center"/>
    </xf>
    <xf numFmtId="12" fontId="2" fillId="2" borderId="57" xfId="0" applyNumberFormat="1" applyFont="1" applyFill="1" applyBorder="1" applyAlignment="1">
      <alignment horizontal="center" vertical="center"/>
    </xf>
    <xf numFmtId="12" fontId="2" fillId="2" borderId="51" xfId="0" applyNumberFormat="1" applyFont="1" applyFill="1" applyBorder="1" applyAlignment="1">
      <alignment horizontal="center" vertical="center"/>
    </xf>
    <xf numFmtId="12" fontId="2" fillId="2" borderId="58" xfId="0" applyNumberFormat="1" applyFont="1" applyFill="1" applyBorder="1" applyAlignment="1">
      <alignment horizontal="center" vertical="center"/>
    </xf>
    <xf numFmtId="12" fontId="2" fillId="2" borderId="74" xfId="0" applyNumberFormat="1" applyFont="1" applyFill="1" applyBorder="1" applyAlignment="1">
      <alignment horizontal="center" vertical="center"/>
    </xf>
    <xf numFmtId="12" fontId="2" fillId="2" borderId="83" xfId="0" applyNumberFormat="1" applyFont="1" applyFill="1" applyBorder="1" applyAlignment="1">
      <alignment horizontal="center" vertical="center"/>
    </xf>
    <xf numFmtId="12" fontId="2" fillId="2" borderId="88" xfId="0" applyNumberFormat="1" applyFont="1" applyFill="1" applyBorder="1" applyAlignment="1">
      <alignment horizontal="center" vertical="center"/>
    </xf>
    <xf numFmtId="12" fontId="2" fillId="3" borderId="35" xfId="0" applyNumberFormat="1" applyFont="1" applyFill="1" applyBorder="1" applyAlignment="1">
      <alignment horizontal="center" vertical="center"/>
    </xf>
    <xf numFmtId="12" fontId="2" fillId="3" borderId="92" xfId="0" applyNumberFormat="1" applyFont="1" applyFill="1" applyBorder="1" applyAlignment="1">
      <alignment horizontal="center" vertical="center"/>
    </xf>
    <xf numFmtId="12" fontId="2" fillId="3" borderId="93" xfId="0" applyNumberFormat="1" applyFont="1" applyFill="1" applyBorder="1" applyAlignment="1">
      <alignment horizontal="center" vertical="center"/>
    </xf>
    <xf numFmtId="12" fontId="2" fillId="3" borderId="94" xfId="0" applyNumberFormat="1" applyFont="1" applyFill="1" applyBorder="1" applyAlignment="1">
      <alignment horizontal="center" vertical="center"/>
    </xf>
    <xf numFmtId="12" fontId="2" fillId="3" borderId="69" xfId="0" applyNumberFormat="1" applyFont="1" applyFill="1" applyBorder="1" applyAlignment="1">
      <alignment horizontal="center" vertical="center"/>
    </xf>
    <xf numFmtId="12" fontId="2" fillId="3" borderId="70" xfId="0" applyNumberFormat="1" applyFont="1" applyFill="1" applyBorder="1" applyAlignment="1">
      <alignment horizontal="center" vertical="center"/>
    </xf>
    <xf numFmtId="12" fontId="2" fillId="3" borderId="71" xfId="0" applyNumberFormat="1" applyFont="1" applyFill="1" applyBorder="1" applyAlignment="1">
      <alignment horizontal="center" vertical="center"/>
    </xf>
    <xf numFmtId="12" fontId="2" fillId="3" borderId="66" xfId="0" applyNumberFormat="1" applyFont="1" applyFill="1" applyBorder="1" applyAlignment="1">
      <alignment horizontal="center" vertical="center"/>
    </xf>
    <xf numFmtId="12" fontId="2" fillId="3" borderId="67" xfId="0" applyNumberFormat="1" applyFont="1" applyFill="1" applyBorder="1" applyAlignment="1">
      <alignment horizontal="center" vertical="center"/>
    </xf>
    <xf numFmtId="12" fontId="2" fillId="3" borderId="68" xfId="0" applyNumberFormat="1" applyFont="1" applyFill="1" applyBorder="1" applyAlignment="1">
      <alignment horizontal="center" vertical="center"/>
    </xf>
    <xf numFmtId="12" fontId="2" fillId="3" borderId="39" xfId="0" applyNumberFormat="1" applyFont="1" applyFill="1" applyBorder="1" applyAlignment="1">
      <alignment horizontal="center" vertical="center"/>
    </xf>
    <xf numFmtId="12" fontId="2" fillId="2" borderId="52" xfId="0" applyNumberFormat="1" applyFont="1" applyFill="1" applyBorder="1" applyAlignment="1">
      <alignment horizontal="center" vertical="center"/>
    </xf>
    <xf numFmtId="12" fontId="2" fillId="2" borderId="2" xfId="0" applyNumberFormat="1" applyFont="1" applyFill="1" applyBorder="1" applyAlignment="1">
      <alignment horizontal="center" vertical="center"/>
    </xf>
    <xf numFmtId="12" fontId="2" fillId="2" borderId="53" xfId="0" applyNumberFormat="1" applyFont="1" applyFill="1" applyBorder="1" applyAlignment="1">
      <alignment horizontal="center" vertical="center"/>
    </xf>
    <xf numFmtId="12" fontId="2" fillId="2" borderId="74" xfId="0" applyNumberFormat="1" applyFont="1" applyFill="1" applyBorder="1" applyAlignment="1">
      <alignment horizontal="center" vertical="center" wrapText="1"/>
    </xf>
    <xf numFmtId="12" fontId="2" fillId="2" borderId="83" xfId="0" applyNumberFormat="1" applyFont="1" applyFill="1" applyBorder="1" applyAlignment="1">
      <alignment horizontal="center" vertical="center" wrapText="1"/>
    </xf>
    <xf numFmtId="12" fontId="2" fillId="2" borderId="88" xfId="0" applyNumberFormat="1" applyFont="1" applyFill="1" applyBorder="1" applyAlignment="1">
      <alignment horizontal="center" vertical="center" wrapText="1"/>
    </xf>
    <xf numFmtId="12" fontId="2" fillId="2" borderId="90" xfId="0" applyNumberFormat="1" applyFont="1" applyFill="1" applyBorder="1" applyAlignment="1">
      <alignment horizontal="center" vertical="center"/>
    </xf>
    <xf numFmtId="12" fontId="2" fillId="2" borderId="109" xfId="0" applyNumberFormat="1" applyFont="1" applyFill="1" applyBorder="1" applyAlignment="1">
      <alignment horizontal="center" vertical="center"/>
    </xf>
    <xf numFmtId="12" fontId="2" fillId="2" borderId="103" xfId="0" applyNumberFormat="1" applyFont="1" applyFill="1" applyBorder="1" applyAlignment="1">
      <alignment horizontal="center" vertical="center"/>
    </xf>
    <xf numFmtId="12" fontId="2" fillId="2" borderId="89" xfId="0" applyNumberFormat="1" applyFont="1" applyFill="1" applyBorder="1" applyAlignment="1">
      <alignment horizontal="center" vertical="center"/>
    </xf>
    <xf numFmtId="12" fontId="2" fillId="2" borderId="79" xfId="0" applyNumberFormat="1" applyFont="1" applyFill="1" applyBorder="1" applyAlignment="1">
      <alignment horizontal="center" vertical="center"/>
    </xf>
    <xf numFmtId="12" fontId="2" fillId="2" borderId="80" xfId="0" applyNumberFormat="1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12" fontId="2" fillId="2" borderId="1" xfId="0" applyNumberFormat="1" applyFont="1" applyFill="1" applyBorder="1" applyAlignment="1">
      <alignment horizontal="center" vertical="center"/>
    </xf>
    <xf numFmtId="12" fontId="3" fillId="2" borderId="74" xfId="0" applyNumberFormat="1" applyFont="1" applyFill="1" applyBorder="1" applyAlignment="1">
      <alignment horizontal="center" vertical="center" wrapText="1"/>
    </xf>
    <xf numFmtId="12" fontId="3" fillId="2" borderId="83" xfId="0" applyNumberFormat="1" applyFont="1" applyFill="1" applyBorder="1" applyAlignment="1">
      <alignment horizontal="center" vertical="center"/>
    </xf>
    <xf numFmtId="12" fontId="3" fillId="2" borderId="102" xfId="0" applyNumberFormat="1" applyFont="1" applyFill="1" applyBorder="1" applyAlignment="1">
      <alignment horizontal="center" vertical="center"/>
    </xf>
    <xf numFmtId="12" fontId="2" fillId="2" borderId="82" xfId="0" applyNumberFormat="1" applyFont="1" applyFill="1" applyBorder="1" applyAlignment="1">
      <alignment horizontal="center" vertical="center" wrapText="1"/>
    </xf>
    <xf numFmtId="12" fontId="2" fillId="2" borderId="77" xfId="0" applyNumberFormat="1" applyFont="1" applyFill="1" applyBorder="1" applyAlignment="1">
      <alignment horizontal="center" vertical="center" wrapText="1"/>
    </xf>
    <xf numFmtId="12" fontId="8" fillId="3" borderId="131" xfId="0" applyNumberFormat="1" applyFont="1" applyFill="1" applyBorder="1" applyAlignment="1">
      <alignment horizontal="center" vertical="center" shrinkToFit="1"/>
    </xf>
    <xf numFmtId="12" fontId="8" fillId="3" borderId="130" xfId="0" applyNumberFormat="1" applyFont="1" applyFill="1" applyBorder="1" applyAlignment="1">
      <alignment horizontal="center" vertical="center" shrinkToFit="1"/>
    </xf>
    <xf numFmtId="12" fontId="8" fillId="3" borderId="8" xfId="0" applyNumberFormat="1" applyFont="1" applyFill="1" applyBorder="1" applyAlignment="1">
      <alignment horizontal="center" vertical="center" shrinkToFit="1"/>
    </xf>
    <xf numFmtId="12" fontId="2" fillId="3" borderId="7" xfId="0" applyNumberFormat="1" applyFont="1" applyFill="1" applyBorder="1" applyAlignment="1">
      <alignment horizontal="center" vertical="center"/>
    </xf>
    <xf numFmtId="12" fontId="2" fillId="3" borderId="8" xfId="0" applyNumberFormat="1" applyFont="1" applyFill="1" applyBorder="1" applyAlignment="1">
      <alignment horizontal="center" vertical="center"/>
    </xf>
    <xf numFmtId="12" fontId="2" fillId="3" borderId="11" xfId="0" applyNumberFormat="1" applyFont="1" applyFill="1" applyBorder="1" applyAlignment="1">
      <alignment horizontal="center" vertical="center"/>
    </xf>
    <xf numFmtId="12" fontId="2" fillId="2" borderId="87" xfId="0" applyNumberFormat="1" applyFont="1" applyFill="1" applyBorder="1" applyAlignment="1">
      <alignment horizontal="center" vertical="center" wrapText="1"/>
    </xf>
    <xf numFmtId="12" fontId="2" fillId="3" borderId="33" xfId="0" applyNumberFormat="1" applyFont="1" applyFill="1" applyBorder="1" applyAlignment="1">
      <alignment horizontal="center" vertical="center"/>
    </xf>
    <xf numFmtId="12" fontId="2" fillId="3" borderId="59" xfId="0" applyNumberFormat="1" applyFont="1" applyFill="1" applyBorder="1" applyAlignment="1">
      <alignment horizontal="center" vertical="center"/>
    </xf>
    <xf numFmtId="12" fontId="2" fillId="2" borderId="82" xfId="0" applyNumberFormat="1" applyFont="1" applyFill="1" applyBorder="1" applyAlignment="1">
      <alignment horizontal="center" vertical="center"/>
    </xf>
    <xf numFmtId="12" fontId="2" fillId="2" borderId="77" xfId="0" applyNumberFormat="1" applyFont="1" applyFill="1" applyBorder="1" applyAlignment="1">
      <alignment horizontal="center" vertical="center"/>
    </xf>
    <xf numFmtId="12" fontId="2" fillId="3" borderId="76" xfId="0" applyNumberFormat="1" applyFont="1" applyFill="1" applyBorder="1" applyAlignment="1">
      <alignment horizontal="center" vertical="center"/>
    </xf>
    <xf numFmtId="12" fontId="2" fillId="3" borderId="64" xfId="0" applyNumberFormat="1" applyFont="1" applyFill="1" applyBorder="1" applyAlignment="1">
      <alignment horizontal="center" vertical="center"/>
    </xf>
    <xf numFmtId="12" fontId="2" fillId="3" borderId="63" xfId="0" applyNumberFormat="1" applyFont="1" applyFill="1" applyBorder="1" applyAlignment="1">
      <alignment horizontal="center" vertical="center"/>
    </xf>
    <xf numFmtId="12" fontId="2" fillId="3" borderId="31" xfId="0" applyNumberFormat="1" applyFont="1" applyFill="1" applyBorder="1" applyAlignment="1">
      <alignment horizontal="center" vertical="center"/>
    </xf>
    <xf numFmtId="12" fontId="2" fillId="3" borderId="65" xfId="0" applyNumberFormat="1" applyFont="1" applyFill="1" applyBorder="1" applyAlignment="1">
      <alignment horizontal="center" vertical="center"/>
    </xf>
    <xf numFmtId="12" fontId="2" fillId="2" borderId="87" xfId="0" applyNumberFormat="1" applyFont="1" applyFill="1" applyBorder="1" applyAlignment="1">
      <alignment horizontal="center" vertical="center"/>
    </xf>
    <xf numFmtId="0" fontId="2" fillId="3" borderId="75" xfId="0" applyFont="1" applyFill="1" applyBorder="1" applyAlignment="1">
      <alignment horizontal="center" vertical="center"/>
    </xf>
    <xf numFmtId="0" fontId="2" fillId="3" borderId="61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62" xfId="0" applyFont="1" applyFill="1" applyBorder="1" applyAlignment="1">
      <alignment horizontal="center" vertical="center"/>
    </xf>
    <xf numFmtId="12" fontId="8" fillId="3" borderId="33" xfId="0" applyNumberFormat="1" applyFont="1" applyFill="1" applyBorder="1" applyAlignment="1">
      <alignment horizontal="center" vertical="center" shrinkToFit="1"/>
    </xf>
    <xf numFmtId="12" fontId="8" fillId="3" borderId="59" xfId="0" applyNumberFormat="1" applyFont="1" applyFill="1" applyBorder="1" applyAlignment="1">
      <alignment horizontal="center" vertical="center" shrinkToFit="1"/>
    </xf>
    <xf numFmtId="12" fontId="8" fillId="3" borderId="11" xfId="0" applyNumberFormat="1" applyFont="1" applyFill="1" applyBorder="1" applyAlignment="1">
      <alignment horizontal="center" vertical="center" shrinkToFit="1"/>
    </xf>
    <xf numFmtId="0" fontId="2" fillId="3" borderId="69" xfId="0" applyFont="1" applyFill="1" applyBorder="1" applyAlignment="1">
      <alignment horizontal="center" vertical="center"/>
    </xf>
    <xf numFmtId="0" fontId="2" fillId="3" borderId="70" xfId="0" applyFont="1" applyFill="1" applyBorder="1" applyAlignment="1">
      <alignment horizontal="center" vertical="center"/>
    </xf>
    <xf numFmtId="0" fontId="2" fillId="3" borderId="71" xfId="0" applyFont="1" applyFill="1" applyBorder="1" applyAlignment="1">
      <alignment horizontal="center" vertical="center"/>
    </xf>
    <xf numFmtId="0" fontId="2" fillId="3" borderId="92" xfId="0" applyFont="1" applyFill="1" applyBorder="1" applyAlignment="1">
      <alignment horizontal="center" vertical="center"/>
    </xf>
    <xf numFmtId="0" fontId="2" fillId="3" borderId="93" xfId="0" applyFont="1" applyFill="1" applyBorder="1" applyAlignment="1">
      <alignment horizontal="center" vertical="center"/>
    </xf>
    <xf numFmtId="0" fontId="2" fillId="3" borderId="94" xfId="0" applyFont="1" applyFill="1" applyBorder="1" applyAlignment="1">
      <alignment horizontal="center" vertical="center"/>
    </xf>
    <xf numFmtId="0" fontId="2" fillId="3" borderId="66" xfId="0" applyFont="1" applyFill="1" applyBorder="1" applyAlignment="1">
      <alignment horizontal="center" vertical="center"/>
    </xf>
    <xf numFmtId="0" fontId="2" fillId="3" borderId="67" xfId="0" applyFont="1" applyFill="1" applyBorder="1" applyAlignment="1">
      <alignment horizontal="center" vertical="center"/>
    </xf>
    <xf numFmtId="0" fontId="2" fillId="3" borderId="68" xfId="0" applyFont="1" applyFill="1" applyBorder="1" applyAlignment="1">
      <alignment horizontal="center" vertical="center"/>
    </xf>
    <xf numFmtId="12" fontId="8" fillId="0" borderId="53" xfId="0" applyNumberFormat="1" applyFont="1" applyBorder="1" applyAlignment="1">
      <alignment horizontal="center" vertical="center" wrapText="1"/>
    </xf>
    <xf numFmtId="13" fontId="2" fillId="3" borderId="35" xfId="0" applyNumberFormat="1" applyFont="1" applyFill="1" applyBorder="1" applyAlignment="1">
      <alignment horizontal="center" vertical="center"/>
    </xf>
    <xf numFmtId="13" fontId="2" fillId="3" borderId="62" xfId="0" applyNumberFormat="1" applyFont="1" applyFill="1" applyBorder="1" applyAlignment="1">
      <alignment horizontal="center" vertical="center"/>
    </xf>
    <xf numFmtId="0" fontId="2" fillId="3" borderId="76" xfId="0" applyFont="1" applyFill="1" applyBorder="1" applyAlignment="1">
      <alignment horizontal="center" vertical="center"/>
    </xf>
    <xf numFmtId="0" fontId="2" fillId="3" borderId="64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65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59" xfId="0" applyFont="1" applyFill="1" applyBorder="1" applyAlignment="1">
      <alignment horizontal="center" vertical="center"/>
    </xf>
    <xf numFmtId="12" fontId="2" fillId="2" borderId="95" xfId="0" applyNumberFormat="1" applyFont="1" applyFill="1" applyBorder="1" applyAlignment="1">
      <alignment horizontal="center" vertical="center" wrapText="1"/>
    </xf>
    <xf numFmtId="12" fontId="2" fillId="2" borderId="96" xfId="0" applyNumberFormat="1" applyFont="1" applyFill="1" applyBorder="1" applyAlignment="1">
      <alignment horizontal="center" vertical="center"/>
    </xf>
    <xf numFmtId="12" fontId="15" fillId="3" borderId="40" xfId="0" applyNumberFormat="1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28168;&#12305;&#65298;&#24180;&#29983;&#9312;R8&#8331;&#25351;&#23450;&#12304;&#23567;&#12305;&#21508;&#25945;&#31185;&#31561;&#12398;&#24180;&#38291;&#25351;&#23566;&#35336;&#30011;%20(1)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65300;&#24180;&#29983;&#9312;R8&#8331;&#25351;&#23450;&#12304;&#23567;&#12305;&#21508;&#25945;&#31185;&#31561;&#12398;&#24180;&#38291;&#25351;&#23566;&#35336;&#30011;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73;&#12356;&#12392;&#12358;&#12304;&#28168;&#12305;&#65301;&#24180;&#29983;&#9312;R8&#8331;&#25351;&#23450;&#12304;&#23567;&#12305;&#21508;&#25945;&#31185;&#31561;&#12398;&#24180;&#38291;&#25351;&#23566;&#35336;&#30011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73;&#12356;&#12392;&#12358;&#12304;&#28168;&#12305;&#65302;&#24180;&#29983;&#9312;R8&#8331;&#25351;&#23450;&#12304;&#23567;&#12305;&#21508;&#25945;&#31185;&#31561;&#12398;&#24180;&#38291;&#25351;&#23566;&#35336;&#30011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例"/>
      <sheetName val="第１学年"/>
      <sheetName val="第２学年"/>
      <sheetName val="第３学年"/>
      <sheetName val="第４学年"/>
      <sheetName val="第５学年"/>
      <sheetName val="第６学年"/>
    </sheetNames>
    <sheetDataSet>
      <sheetData sheetId="0"/>
      <sheetData sheetId="1">
        <row r="1">
          <cell r="G1" t="str">
            <v>問題解決的な学習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例"/>
      <sheetName val="第１学年"/>
      <sheetName val="第２学年"/>
      <sheetName val="第３学年"/>
      <sheetName val="第４学年"/>
      <sheetName val="第５学年"/>
      <sheetName val="第６学年"/>
    </sheetNames>
    <sheetDataSet>
      <sheetData sheetId="0"/>
      <sheetData sheetId="1">
        <row r="1">
          <cell r="G1" t="str">
            <v>問題解決的な学習</v>
          </cell>
        </row>
        <row r="2">
          <cell r="H2" t="str">
            <v>【学校名】江戸川区立第三松江小学校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例"/>
      <sheetName val="第１学年"/>
      <sheetName val="第２学年"/>
      <sheetName val="第３学年"/>
      <sheetName val="第４学年"/>
      <sheetName val="第５学年"/>
      <sheetName val="第６学年"/>
    </sheetNames>
    <sheetDataSet>
      <sheetData sheetId="0"/>
      <sheetData sheetId="1">
        <row r="1">
          <cell r="G1" t="str">
            <v>問題解決的な学習</v>
          </cell>
        </row>
        <row r="2">
          <cell r="H2" t="str">
            <v>【学校名】江戸川区立第三松江小学校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例"/>
      <sheetName val="第１学年"/>
      <sheetName val="第２学年"/>
      <sheetName val="第３学年"/>
      <sheetName val="第４学年"/>
      <sheetName val="第５学年"/>
      <sheetName val="第６学年"/>
    </sheetNames>
    <sheetDataSet>
      <sheetData sheetId="0"/>
      <sheetData sheetId="1">
        <row r="1">
          <cell r="G1" t="str">
            <v>問題解決的な学習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D5711-1E44-44F9-8392-FF89C5BC25B4}">
  <dimension ref="A1:AG72"/>
  <sheetViews>
    <sheetView view="pageBreakPreview" zoomScale="80" zoomScaleNormal="100" zoomScaleSheetLayoutView="80" workbookViewId="0">
      <pane xSplit="2" ySplit="5" topLeftCell="C6" activePane="bottomRight" state="frozen"/>
      <selection activeCell="D2" sqref="D2"/>
      <selection pane="topRight" activeCell="D2" sqref="D2"/>
      <selection pane="bottomLeft" activeCell="D2" sqref="D2"/>
      <selection pane="bottomRight" activeCell="H2" sqref="H2:J3"/>
    </sheetView>
  </sheetViews>
  <sheetFormatPr defaultColWidth="5.5" defaultRowHeight="13.9" customHeight="1" x14ac:dyDescent="0.15"/>
  <cols>
    <col min="1" max="1" width="18.25" style="2" customWidth="1"/>
    <col min="2" max="2" width="7.25" style="2" customWidth="1"/>
    <col min="3" max="3" width="5.5" style="2" customWidth="1"/>
    <col min="4" max="4" width="22.75" style="2" customWidth="1"/>
    <col min="5" max="5" width="5.5" style="2" customWidth="1"/>
    <col min="6" max="6" width="22.75" style="2" customWidth="1"/>
    <col min="7" max="7" width="5.5" style="2" customWidth="1"/>
    <col min="8" max="8" width="22.75" style="2" customWidth="1"/>
    <col min="9" max="9" width="5.5" style="2" customWidth="1"/>
    <col min="10" max="10" width="22.75" style="2" customWidth="1"/>
    <col min="11" max="11" width="5.5" style="2"/>
    <col min="12" max="12" width="22.75" style="2" customWidth="1"/>
    <col min="13" max="13" width="5.5" style="2"/>
    <col min="14" max="14" width="22.75" style="2" customWidth="1"/>
    <col min="15" max="15" width="5.5" style="2"/>
    <col min="16" max="16" width="22.75" style="2" customWidth="1"/>
    <col min="17" max="17" width="5.5" style="2"/>
    <col min="18" max="18" width="22.75" style="2" customWidth="1"/>
    <col min="19" max="19" width="5.5" style="2"/>
    <col min="20" max="20" width="22.75" style="2" customWidth="1"/>
    <col min="21" max="21" width="5.5" style="2"/>
    <col min="22" max="22" width="22.75" style="2" customWidth="1"/>
    <col min="23" max="23" width="8.625" style="2" bestFit="1" customWidth="1"/>
    <col min="24" max="24" width="22.75" style="2" customWidth="1"/>
    <col min="25" max="25" width="5.5" style="2"/>
    <col min="26" max="26" width="22.75" style="2" customWidth="1"/>
    <col min="27" max="27" width="9.125" style="2" customWidth="1"/>
    <col min="28" max="28" width="7.25" style="2" customWidth="1"/>
    <col min="29" max="29" width="18.25" style="2" customWidth="1"/>
    <col min="30" max="16384" width="5.5" style="2"/>
  </cols>
  <sheetData>
    <row r="1" spans="1:33" ht="22.5" customHeight="1" thickTop="1" thickBot="1" x14ac:dyDescent="0.2">
      <c r="A1" s="1" t="s">
        <v>40</v>
      </c>
      <c r="F1" s="3" t="s">
        <v>39</v>
      </c>
      <c r="G1" s="402" t="s">
        <v>272</v>
      </c>
      <c r="H1" s="403"/>
      <c r="I1" s="404"/>
      <c r="K1" s="1" t="str">
        <f>A1</f>
        <v>令和８年度　第１学年　年間指導計画</v>
      </c>
      <c r="P1" s="3" t="s">
        <v>39</v>
      </c>
      <c r="Q1" s="402" t="str">
        <f>G1</f>
        <v>問題解決的な学習</v>
      </c>
      <c r="R1" s="403"/>
      <c r="S1" s="404"/>
      <c r="U1" s="1" t="str">
        <f>A1</f>
        <v>令和８年度　第１学年　年間指導計画</v>
      </c>
      <c r="Z1" s="3" t="s">
        <v>39</v>
      </c>
      <c r="AA1" s="402" t="str">
        <f>G1</f>
        <v>問題解決的な学習</v>
      </c>
      <c r="AB1" s="403"/>
      <c r="AC1" s="404"/>
    </row>
    <row r="2" spans="1:33" ht="13.9" customHeight="1" thickTop="1" x14ac:dyDescent="0.15">
      <c r="H2" s="405" t="s">
        <v>271</v>
      </c>
      <c r="I2" s="405"/>
      <c r="J2" s="405"/>
      <c r="R2" s="405" t="str">
        <f>H2</f>
        <v>【学校名】江戸川区立第三松江小学校</v>
      </c>
      <c r="S2" s="405"/>
      <c r="T2" s="405"/>
      <c r="Z2" s="4"/>
      <c r="AA2" s="4"/>
      <c r="AB2" s="405" t="str">
        <f>H2</f>
        <v>【学校名】江戸川区立第三松江小学校</v>
      </c>
      <c r="AC2" s="405"/>
      <c r="AD2" s="405"/>
      <c r="AE2" s="405"/>
      <c r="AF2" s="405"/>
      <c r="AG2" s="405"/>
    </row>
    <row r="3" spans="1:33" ht="13.9" customHeight="1" thickBot="1" x14ac:dyDescent="0.2">
      <c r="H3" s="406"/>
      <c r="I3" s="406"/>
      <c r="J3" s="406"/>
      <c r="L3" s="112"/>
      <c r="R3" s="406"/>
      <c r="S3" s="406"/>
      <c r="T3" s="406"/>
      <c r="Z3" s="5"/>
      <c r="AA3" s="5"/>
      <c r="AB3" s="405"/>
      <c r="AC3" s="405"/>
      <c r="AD3" s="405"/>
      <c r="AE3" s="405"/>
      <c r="AF3" s="405"/>
      <c r="AG3" s="405"/>
    </row>
    <row r="4" spans="1:33" ht="13.9" customHeight="1" x14ac:dyDescent="0.15">
      <c r="A4" s="411"/>
      <c r="B4" s="413" t="s">
        <v>17</v>
      </c>
      <c r="C4" s="409" t="s">
        <v>8</v>
      </c>
      <c r="D4" s="410"/>
      <c r="E4" s="407" t="s">
        <v>20</v>
      </c>
      <c r="F4" s="408"/>
      <c r="G4" s="409" t="s">
        <v>21</v>
      </c>
      <c r="H4" s="410"/>
      <c r="I4" s="407" t="s">
        <v>22</v>
      </c>
      <c r="J4" s="408"/>
      <c r="K4" s="409" t="s">
        <v>37</v>
      </c>
      <c r="L4" s="408"/>
      <c r="M4" s="409" t="s">
        <v>30</v>
      </c>
      <c r="N4" s="410"/>
      <c r="O4" s="407" t="s">
        <v>31</v>
      </c>
      <c r="P4" s="408"/>
      <c r="Q4" s="409" t="s">
        <v>32</v>
      </c>
      <c r="R4" s="410"/>
      <c r="S4" s="407" t="s">
        <v>33</v>
      </c>
      <c r="T4" s="408"/>
      <c r="U4" s="409" t="s">
        <v>34</v>
      </c>
      <c r="V4" s="410"/>
      <c r="W4" s="407" t="s">
        <v>35</v>
      </c>
      <c r="X4" s="408"/>
      <c r="Y4" s="409" t="s">
        <v>36</v>
      </c>
      <c r="Z4" s="410"/>
      <c r="AA4" s="415" t="s">
        <v>38</v>
      </c>
      <c r="AB4" s="417" t="s">
        <v>17</v>
      </c>
      <c r="AC4" s="419"/>
    </row>
    <row r="5" spans="1:33" ht="13.9" customHeight="1" thickBot="1" x14ac:dyDescent="0.2">
      <c r="A5" s="412"/>
      <c r="B5" s="414"/>
      <c r="C5" s="6" t="s">
        <v>9</v>
      </c>
      <c r="D5" s="9" t="s">
        <v>10</v>
      </c>
      <c r="E5" s="6" t="s">
        <v>9</v>
      </c>
      <c r="F5" s="9" t="s">
        <v>10</v>
      </c>
      <c r="G5" s="6" t="s">
        <v>9</v>
      </c>
      <c r="H5" s="7" t="s">
        <v>10</v>
      </c>
      <c r="I5" s="8" t="s">
        <v>9</v>
      </c>
      <c r="J5" s="9" t="s">
        <v>10</v>
      </c>
      <c r="K5" s="6" t="s">
        <v>9</v>
      </c>
      <c r="L5" s="9" t="s">
        <v>10</v>
      </c>
      <c r="M5" s="6" t="s">
        <v>9</v>
      </c>
      <c r="N5" s="7" t="s">
        <v>10</v>
      </c>
      <c r="O5" s="8" t="s">
        <v>9</v>
      </c>
      <c r="P5" s="9" t="s">
        <v>10</v>
      </c>
      <c r="Q5" s="6" t="s">
        <v>9</v>
      </c>
      <c r="R5" s="7" t="s">
        <v>10</v>
      </c>
      <c r="S5" s="8" t="s">
        <v>9</v>
      </c>
      <c r="T5" s="9" t="s">
        <v>10</v>
      </c>
      <c r="U5" s="6" t="s">
        <v>9</v>
      </c>
      <c r="V5" s="9" t="s">
        <v>10</v>
      </c>
      <c r="W5" s="6" t="s">
        <v>9</v>
      </c>
      <c r="X5" s="9" t="s">
        <v>10</v>
      </c>
      <c r="Y5" s="6" t="s">
        <v>9</v>
      </c>
      <c r="Z5" s="7" t="s">
        <v>10</v>
      </c>
      <c r="AA5" s="416"/>
      <c r="AB5" s="418"/>
      <c r="AC5" s="420"/>
    </row>
    <row r="6" spans="1:33" ht="13.9" customHeight="1" x14ac:dyDescent="0.15">
      <c r="A6" s="421" t="s">
        <v>0</v>
      </c>
      <c r="B6" s="427">
        <v>306</v>
      </c>
      <c r="C6" s="109">
        <v>3</v>
      </c>
      <c r="D6" s="81" t="s">
        <v>270</v>
      </c>
      <c r="E6" s="109">
        <v>3</v>
      </c>
      <c r="F6" s="81" t="s">
        <v>269</v>
      </c>
      <c r="G6" s="109">
        <v>3</v>
      </c>
      <c r="H6" s="81" t="s">
        <v>268</v>
      </c>
      <c r="I6" s="109">
        <v>6.6665999999999999</v>
      </c>
      <c r="J6" s="81" t="s">
        <v>267</v>
      </c>
      <c r="K6" s="109"/>
      <c r="L6" s="81"/>
      <c r="M6" s="109">
        <v>5</v>
      </c>
      <c r="N6" s="81" t="s">
        <v>266</v>
      </c>
      <c r="O6" s="109">
        <v>5.6660000000000004</v>
      </c>
      <c r="P6" s="81" t="s">
        <v>235</v>
      </c>
      <c r="Q6" s="109">
        <v>1</v>
      </c>
      <c r="R6" s="81" t="s">
        <v>234</v>
      </c>
      <c r="S6" s="109">
        <v>3</v>
      </c>
      <c r="T6" s="81" t="s">
        <v>265</v>
      </c>
      <c r="U6" s="109">
        <v>6</v>
      </c>
      <c r="V6" s="81" t="s">
        <v>264</v>
      </c>
      <c r="W6" s="111">
        <v>13</v>
      </c>
      <c r="X6" s="110" t="s">
        <v>263</v>
      </c>
      <c r="Y6" s="109">
        <v>10</v>
      </c>
      <c r="Z6" s="108" t="s">
        <v>262</v>
      </c>
      <c r="AA6" s="431">
        <f>SUM(C16:Z16)</f>
        <v>286.66480000000001</v>
      </c>
      <c r="AB6" s="457">
        <v>306</v>
      </c>
      <c r="AC6" s="419" t="s">
        <v>0</v>
      </c>
    </row>
    <row r="7" spans="1:33" ht="13.9" customHeight="1" x14ac:dyDescent="0.15">
      <c r="A7" s="422"/>
      <c r="B7" s="400"/>
      <c r="C7" s="95">
        <v>3</v>
      </c>
      <c r="D7" s="96" t="s">
        <v>261</v>
      </c>
      <c r="E7" s="95">
        <v>2</v>
      </c>
      <c r="F7" s="96" t="s">
        <v>260</v>
      </c>
      <c r="G7" s="95">
        <v>3</v>
      </c>
      <c r="H7" s="96" t="s">
        <v>259</v>
      </c>
      <c r="I7" s="95">
        <v>5</v>
      </c>
      <c r="J7" s="96" t="s">
        <v>258</v>
      </c>
      <c r="K7" s="95"/>
      <c r="L7" s="96"/>
      <c r="M7" s="95">
        <v>9</v>
      </c>
      <c r="N7" s="96" t="s">
        <v>257</v>
      </c>
      <c r="O7" s="72">
        <v>5</v>
      </c>
      <c r="P7" s="73" t="s">
        <v>256</v>
      </c>
      <c r="Q7" s="95">
        <v>6</v>
      </c>
      <c r="R7" s="96" t="s">
        <v>255</v>
      </c>
      <c r="S7" s="95">
        <v>4.6660000000000004</v>
      </c>
      <c r="T7" s="96" t="s">
        <v>254</v>
      </c>
      <c r="U7" s="95">
        <v>4</v>
      </c>
      <c r="V7" s="96" t="s">
        <v>253</v>
      </c>
      <c r="W7" s="95">
        <v>6</v>
      </c>
      <c r="X7" s="96" t="s">
        <v>252</v>
      </c>
      <c r="Y7" s="95">
        <v>6</v>
      </c>
      <c r="Z7" s="104" t="s">
        <v>251</v>
      </c>
      <c r="AA7" s="432"/>
      <c r="AB7" s="429"/>
      <c r="AC7" s="433"/>
    </row>
    <row r="8" spans="1:33" ht="13.9" customHeight="1" x14ac:dyDescent="0.15">
      <c r="A8" s="422"/>
      <c r="B8" s="400"/>
      <c r="C8" s="95">
        <v>3</v>
      </c>
      <c r="D8" s="96" t="s">
        <v>250</v>
      </c>
      <c r="E8" s="95">
        <v>3</v>
      </c>
      <c r="F8" s="96" t="s">
        <v>249</v>
      </c>
      <c r="G8" s="95">
        <v>3</v>
      </c>
      <c r="H8" s="96" t="s">
        <v>248</v>
      </c>
      <c r="I8" s="95">
        <v>6</v>
      </c>
      <c r="J8" s="96" t="s">
        <v>247</v>
      </c>
      <c r="K8" s="95"/>
      <c r="L8" s="96"/>
      <c r="M8" s="95">
        <v>3</v>
      </c>
      <c r="N8" s="96" t="s">
        <v>246</v>
      </c>
      <c r="O8" s="72">
        <v>9.6666000000000007</v>
      </c>
      <c r="P8" s="73" t="s">
        <v>245</v>
      </c>
      <c r="Q8" s="95">
        <v>6.3330000000000002</v>
      </c>
      <c r="R8" s="96" t="s">
        <v>244</v>
      </c>
      <c r="S8" s="95">
        <v>10</v>
      </c>
      <c r="T8" s="96" t="s">
        <v>243</v>
      </c>
      <c r="U8" s="95">
        <v>4</v>
      </c>
      <c r="V8" s="96" t="s">
        <v>242</v>
      </c>
      <c r="W8" s="95">
        <v>3</v>
      </c>
      <c r="X8" s="96" t="s">
        <v>241</v>
      </c>
      <c r="Y8" s="95">
        <v>14</v>
      </c>
      <c r="Z8" s="104" t="s">
        <v>240</v>
      </c>
      <c r="AA8" s="432"/>
      <c r="AB8" s="429"/>
      <c r="AC8" s="433"/>
    </row>
    <row r="9" spans="1:33" ht="13.9" customHeight="1" x14ac:dyDescent="0.15">
      <c r="A9" s="422"/>
      <c r="B9" s="400"/>
      <c r="C9" s="95">
        <v>3</v>
      </c>
      <c r="D9" s="96" t="s">
        <v>239</v>
      </c>
      <c r="E9" s="95">
        <v>3</v>
      </c>
      <c r="F9" s="96" t="s">
        <v>238</v>
      </c>
      <c r="G9" s="95">
        <v>3</v>
      </c>
      <c r="H9" s="96" t="s">
        <v>237</v>
      </c>
      <c r="I9" s="95">
        <v>3</v>
      </c>
      <c r="J9" s="96" t="s">
        <v>236</v>
      </c>
      <c r="K9" s="95"/>
      <c r="L9" s="96"/>
      <c r="M9" s="95">
        <v>3.3332999999999999</v>
      </c>
      <c r="N9" s="96" t="s">
        <v>235</v>
      </c>
      <c r="O9" s="95">
        <v>2</v>
      </c>
      <c r="P9" s="96" t="s">
        <v>234</v>
      </c>
      <c r="Q9" s="95">
        <v>3</v>
      </c>
      <c r="R9" s="96" t="s">
        <v>233</v>
      </c>
      <c r="S9" s="95">
        <v>3</v>
      </c>
      <c r="T9" s="96" t="s">
        <v>232</v>
      </c>
      <c r="U9" s="72">
        <v>3</v>
      </c>
      <c r="V9" s="73" t="s">
        <v>231</v>
      </c>
      <c r="W9" s="95">
        <v>4</v>
      </c>
      <c r="X9" s="96" t="s">
        <v>230</v>
      </c>
      <c r="Y9" s="95"/>
      <c r="Z9" s="104"/>
      <c r="AA9" s="432"/>
      <c r="AB9" s="429"/>
      <c r="AC9" s="433"/>
    </row>
    <row r="10" spans="1:33" ht="13.9" customHeight="1" x14ac:dyDescent="0.15">
      <c r="A10" s="422"/>
      <c r="B10" s="400"/>
      <c r="C10" s="95">
        <v>3</v>
      </c>
      <c r="D10" s="96" t="s">
        <v>229</v>
      </c>
      <c r="E10" s="95">
        <v>6</v>
      </c>
      <c r="F10" s="96" t="s">
        <v>228</v>
      </c>
      <c r="G10" s="95">
        <v>3</v>
      </c>
      <c r="H10" s="96" t="s">
        <v>227</v>
      </c>
      <c r="I10" s="95">
        <v>3</v>
      </c>
      <c r="J10" s="96" t="s">
        <v>226</v>
      </c>
      <c r="K10" s="95"/>
      <c r="L10" s="96"/>
      <c r="M10" s="95"/>
      <c r="N10" s="96"/>
      <c r="O10" s="95"/>
      <c r="P10" s="96"/>
      <c r="Q10" s="95">
        <v>6</v>
      </c>
      <c r="R10" s="96" t="s">
        <v>225</v>
      </c>
      <c r="S10" s="95">
        <v>5</v>
      </c>
      <c r="T10" s="96" t="s">
        <v>224</v>
      </c>
      <c r="U10" s="72">
        <v>5</v>
      </c>
      <c r="V10" s="73" t="s">
        <v>223</v>
      </c>
      <c r="W10" s="72">
        <v>8</v>
      </c>
      <c r="X10" s="73" t="s">
        <v>222</v>
      </c>
      <c r="Y10" s="95"/>
      <c r="Z10" s="104"/>
      <c r="AA10" s="432"/>
      <c r="AB10" s="429"/>
      <c r="AC10" s="433"/>
    </row>
    <row r="11" spans="1:33" ht="13.9" customHeight="1" x14ac:dyDescent="0.15">
      <c r="A11" s="422"/>
      <c r="B11" s="400"/>
      <c r="C11" s="95">
        <v>3.3332999999999999</v>
      </c>
      <c r="D11" s="96" t="s">
        <v>221</v>
      </c>
      <c r="E11" s="95">
        <v>3</v>
      </c>
      <c r="F11" s="96" t="s">
        <v>220</v>
      </c>
      <c r="G11" s="95">
        <v>6</v>
      </c>
      <c r="H11" s="96" t="s">
        <v>219</v>
      </c>
      <c r="I11" s="95">
        <v>2</v>
      </c>
      <c r="J11" s="96" t="s">
        <v>218</v>
      </c>
      <c r="K11" s="95"/>
      <c r="L11" s="96"/>
      <c r="M11" s="95"/>
      <c r="N11" s="96"/>
      <c r="O11" s="95"/>
      <c r="P11" s="96"/>
      <c r="Q11" s="95">
        <v>5</v>
      </c>
      <c r="R11" s="96" t="s">
        <v>217</v>
      </c>
      <c r="S11" s="95"/>
      <c r="T11" s="96"/>
      <c r="U11" s="72"/>
      <c r="V11" s="73"/>
      <c r="W11" s="95"/>
      <c r="X11" s="96"/>
      <c r="Y11" s="95"/>
      <c r="Z11" s="104"/>
      <c r="AA11" s="432"/>
      <c r="AB11" s="429"/>
      <c r="AC11" s="433"/>
    </row>
    <row r="12" spans="1:33" ht="13.9" customHeight="1" x14ac:dyDescent="0.15">
      <c r="A12" s="423"/>
      <c r="B12" s="400"/>
      <c r="C12" s="72"/>
      <c r="D12" s="73"/>
      <c r="E12" s="95">
        <v>3</v>
      </c>
      <c r="F12" s="96" t="s">
        <v>216</v>
      </c>
      <c r="G12" s="95">
        <v>3</v>
      </c>
      <c r="H12" s="96" t="s">
        <v>215</v>
      </c>
      <c r="I12" s="72"/>
      <c r="J12" s="96"/>
      <c r="K12" s="72"/>
      <c r="L12" s="73"/>
      <c r="M12" s="72"/>
      <c r="N12" s="73"/>
      <c r="O12" s="72"/>
      <c r="P12" s="73"/>
      <c r="Q12" s="72"/>
      <c r="R12" s="73"/>
      <c r="S12" s="72"/>
      <c r="T12" s="73"/>
      <c r="U12" s="72"/>
      <c r="V12" s="73"/>
      <c r="W12" s="72"/>
      <c r="X12" s="73"/>
      <c r="Y12" s="72"/>
      <c r="Z12" s="106"/>
      <c r="AA12" s="432"/>
      <c r="AB12" s="429"/>
      <c r="AC12" s="434"/>
    </row>
    <row r="13" spans="1:33" ht="13.9" customHeight="1" x14ac:dyDescent="0.15">
      <c r="A13" s="423"/>
      <c r="B13" s="400"/>
      <c r="C13" s="72"/>
      <c r="D13" s="107"/>
      <c r="E13" s="95"/>
      <c r="F13" s="96"/>
      <c r="G13" s="72">
        <v>4</v>
      </c>
      <c r="H13" s="73" t="s">
        <v>214</v>
      </c>
      <c r="I13" s="72"/>
      <c r="J13" s="96"/>
      <c r="K13" s="72"/>
      <c r="L13" s="73"/>
      <c r="M13" s="72"/>
      <c r="N13" s="73"/>
      <c r="O13" s="72"/>
      <c r="P13" s="73"/>
      <c r="Q13" s="72"/>
      <c r="R13" s="73"/>
      <c r="S13" s="72"/>
      <c r="T13" s="73"/>
      <c r="U13" s="72"/>
      <c r="V13" s="73"/>
      <c r="W13" s="72"/>
      <c r="X13" s="73"/>
      <c r="Y13" s="72"/>
      <c r="Z13" s="106"/>
      <c r="AA13" s="432"/>
      <c r="AB13" s="429"/>
      <c r="AC13" s="434"/>
    </row>
    <row r="14" spans="1:33" ht="13.9" customHeight="1" x14ac:dyDescent="0.15">
      <c r="A14" s="423"/>
      <c r="B14" s="400"/>
      <c r="C14" s="72"/>
      <c r="D14" s="107"/>
      <c r="E14" s="95"/>
      <c r="F14" s="96"/>
      <c r="G14" s="72">
        <v>2</v>
      </c>
      <c r="H14" s="73" t="s">
        <v>213</v>
      </c>
      <c r="I14" s="72"/>
      <c r="J14" s="96"/>
      <c r="K14" s="72"/>
      <c r="L14" s="73"/>
      <c r="M14" s="72"/>
      <c r="N14" s="73"/>
      <c r="O14" s="72"/>
      <c r="P14" s="73"/>
      <c r="Q14" s="72"/>
      <c r="R14" s="73"/>
      <c r="S14" s="72"/>
      <c r="T14" s="73"/>
      <c r="U14" s="72"/>
      <c r="V14" s="73"/>
      <c r="W14" s="72"/>
      <c r="X14" s="73"/>
      <c r="Y14" s="72"/>
      <c r="Z14" s="106"/>
      <c r="AA14" s="432"/>
      <c r="AB14" s="429"/>
      <c r="AC14" s="434"/>
    </row>
    <row r="15" spans="1:33" ht="13.9" customHeight="1" x14ac:dyDescent="0.15">
      <c r="A15" s="423"/>
      <c r="B15" s="400"/>
      <c r="C15" s="72"/>
      <c r="D15" s="107"/>
      <c r="E15" s="72"/>
      <c r="F15" s="73"/>
      <c r="G15" s="72">
        <v>8</v>
      </c>
      <c r="H15" s="73" t="s">
        <v>212</v>
      </c>
      <c r="I15" s="72"/>
      <c r="J15" s="73"/>
      <c r="K15" s="72"/>
      <c r="L15" s="73"/>
      <c r="M15" s="72"/>
      <c r="N15" s="73"/>
      <c r="O15" s="72"/>
      <c r="P15" s="73"/>
      <c r="Q15" s="72"/>
      <c r="R15" s="73"/>
      <c r="S15" s="72"/>
      <c r="T15" s="73"/>
      <c r="U15" s="72"/>
      <c r="V15" s="73"/>
      <c r="W15" s="72"/>
      <c r="X15" s="73"/>
      <c r="Y15" s="72"/>
      <c r="Z15" s="106"/>
      <c r="AA15" s="432"/>
      <c r="AB15" s="429"/>
      <c r="AC15" s="434"/>
    </row>
    <row r="16" spans="1:33" ht="13.9" customHeight="1" x14ac:dyDescent="0.15">
      <c r="A16" s="424"/>
      <c r="B16" s="400"/>
      <c r="C16" s="425">
        <f>SUM(C6:C15)</f>
        <v>18.333300000000001</v>
      </c>
      <c r="D16" s="426"/>
      <c r="E16" s="441">
        <f>SUM(E6:E15)</f>
        <v>23</v>
      </c>
      <c r="F16" s="442"/>
      <c r="G16" s="425">
        <f>SUM(G6:G15)</f>
        <v>38</v>
      </c>
      <c r="H16" s="426"/>
      <c r="I16" s="443">
        <f>SUM(I6:I15)</f>
        <v>25.666599999999999</v>
      </c>
      <c r="J16" s="426"/>
      <c r="K16" s="441">
        <f>SUM(K6:K15)</f>
        <v>0</v>
      </c>
      <c r="L16" s="442"/>
      <c r="M16" s="425">
        <f>SUM(M6:M15)</f>
        <v>20.333300000000001</v>
      </c>
      <c r="N16" s="426"/>
      <c r="O16" s="425">
        <f>SUM(O6:O15)</f>
        <v>22.332599999999999</v>
      </c>
      <c r="P16" s="426"/>
      <c r="Q16" s="425">
        <f>SUM(Q6:Q15)</f>
        <v>27.332999999999998</v>
      </c>
      <c r="R16" s="426"/>
      <c r="S16" s="425">
        <f>SUM(S6:S15)</f>
        <v>25.666</v>
      </c>
      <c r="T16" s="426"/>
      <c r="U16" s="441">
        <f>SUM(U6:U15)</f>
        <v>22</v>
      </c>
      <c r="V16" s="442"/>
      <c r="W16" s="441">
        <f>SUM(W6:W15)</f>
        <v>34</v>
      </c>
      <c r="X16" s="442"/>
      <c r="Y16" s="441">
        <f>SUM(Y6:Y15)</f>
        <v>30</v>
      </c>
      <c r="Z16" s="458"/>
      <c r="AA16" s="432"/>
      <c r="AB16" s="429"/>
      <c r="AC16" s="414"/>
    </row>
    <row r="17" spans="1:29" ht="13.9" customHeight="1" x14ac:dyDescent="0.15">
      <c r="A17" s="428" t="s">
        <v>1</v>
      </c>
      <c r="B17" s="400"/>
      <c r="C17" s="83">
        <v>2</v>
      </c>
      <c r="D17" s="82" t="s">
        <v>211</v>
      </c>
      <c r="E17" s="83">
        <v>1</v>
      </c>
      <c r="F17" s="82" t="s">
        <v>201</v>
      </c>
      <c r="G17" s="83">
        <v>2</v>
      </c>
      <c r="H17" s="82" t="s">
        <v>210</v>
      </c>
      <c r="I17" s="83">
        <v>1</v>
      </c>
      <c r="J17" s="82" t="s">
        <v>209</v>
      </c>
      <c r="K17" s="83"/>
      <c r="L17" s="82"/>
      <c r="M17" s="83">
        <v>1</v>
      </c>
      <c r="N17" s="82" t="s">
        <v>208</v>
      </c>
      <c r="O17" s="83">
        <v>1</v>
      </c>
      <c r="P17" s="82" t="s">
        <v>207</v>
      </c>
      <c r="Q17" s="83">
        <v>1</v>
      </c>
      <c r="R17" s="82" t="s">
        <v>206</v>
      </c>
      <c r="S17" s="83">
        <v>2</v>
      </c>
      <c r="T17" s="82" t="s">
        <v>205</v>
      </c>
      <c r="U17" s="83">
        <v>3</v>
      </c>
      <c r="V17" s="82" t="s">
        <v>204</v>
      </c>
      <c r="W17" s="83">
        <v>1</v>
      </c>
      <c r="X17" s="82" t="s">
        <v>203</v>
      </c>
      <c r="Y17" s="95">
        <v>2</v>
      </c>
      <c r="Z17" s="105" t="s">
        <v>202</v>
      </c>
      <c r="AA17" s="459">
        <f>SUM(C20:Z20)</f>
        <v>30</v>
      </c>
      <c r="AB17" s="429"/>
      <c r="AC17" s="435" t="s">
        <v>1</v>
      </c>
    </row>
    <row r="18" spans="1:29" ht="13.9" customHeight="1" x14ac:dyDescent="0.15">
      <c r="A18" s="429"/>
      <c r="B18" s="400"/>
      <c r="C18" s="95">
        <v>1</v>
      </c>
      <c r="D18" s="96" t="s">
        <v>201</v>
      </c>
      <c r="E18" s="95">
        <v>1</v>
      </c>
      <c r="F18" s="96" t="s">
        <v>200</v>
      </c>
      <c r="G18" s="95">
        <v>1</v>
      </c>
      <c r="H18" s="96" t="s">
        <v>199</v>
      </c>
      <c r="I18" s="95">
        <v>1</v>
      </c>
      <c r="J18" s="96" t="s">
        <v>198</v>
      </c>
      <c r="K18" s="95"/>
      <c r="L18" s="96"/>
      <c r="M18" s="95">
        <v>1</v>
      </c>
      <c r="N18" s="96" t="s">
        <v>197</v>
      </c>
      <c r="O18" s="95">
        <v>2</v>
      </c>
      <c r="P18" s="96" t="s">
        <v>196</v>
      </c>
      <c r="Q18" s="95">
        <v>2</v>
      </c>
      <c r="R18" s="96" t="s">
        <v>195</v>
      </c>
      <c r="S18" s="95">
        <v>1</v>
      </c>
      <c r="T18" s="96" t="s">
        <v>193</v>
      </c>
      <c r="U18" s="95"/>
      <c r="V18" s="96"/>
      <c r="W18" s="95">
        <v>1</v>
      </c>
      <c r="X18" s="96" t="s">
        <v>194</v>
      </c>
      <c r="Y18" s="95"/>
      <c r="Z18" s="104"/>
      <c r="AA18" s="455"/>
      <c r="AB18" s="429"/>
      <c r="AC18" s="400"/>
    </row>
    <row r="19" spans="1:29" ht="13.9" customHeight="1" x14ac:dyDescent="0.15">
      <c r="A19" s="429"/>
      <c r="B19" s="400"/>
      <c r="C19" s="95"/>
      <c r="D19" s="96"/>
      <c r="E19" s="95">
        <v>1</v>
      </c>
      <c r="F19" s="96" t="s">
        <v>193</v>
      </c>
      <c r="G19" s="95"/>
      <c r="H19" s="96"/>
      <c r="I19" s="95"/>
      <c r="J19" s="96"/>
      <c r="K19" s="95"/>
      <c r="L19" s="96"/>
      <c r="M19" s="95">
        <v>1</v>
      </c>
      <c r="N19" s="96" t="s">
        <v>192</v>
      </c>
      <c r="O19" s="95"/>
      <c r="P19" s="96"/>
      <c r="Q19" s="95"/>
      <c r="R19" s="96"/>
      <c r="S19" s="95"/>
      <c r="T19" s="96"/>
      <c r="U19" s="95"/>
      <c r="V19" s="96"/>
      <c r="W19" s="95"/>
      <c r="X19" s="96"/>
      <c r="Y19" s="95"/>
      <c r="Z19" s="104"/>
      <c r="AA19" s="455"/>
      <c r="AB19" s="429"/>
      <c r="AC19" s="400"/>
    </row>
    <row r="20" spans="1:29" ht="13.9" customHeight="1" thickBot="1" x14ac:dyDescent="0.2">
      <c r="A20" s="430"/>
      <c r="B20" s="401"/>
      <c r="C20" s="436">
        <f>SUM(C17:C19)</f>
        <v>3</v>
      </c>
      <c r="D20" s="437"/>
      <c r="E20" s="438">
        <f>SUM(E17:E19)</f>
        <v>3</v>
      </c>
      <c r="F20" s="437"/>
      <c r="G20" s="438">
        <f>SUM(G17:G19)</f>
        <v>3</v>
      </c>
      <c r="H20" s="437"/>
      <c r="I20" s="438">
        <f>SUM(I17:I19)</f>
        <v>2</v>
      </c>
      <c r="J20" s="437"/>
      <c r="K20" s="438">
        <f>SUM(K17:K19)</f>
        <v>0</v>
      </c>
      <c r="L20" s="437"/>
      <c r="M20" s="438">
        <f>SUM(M17:M19)</f>
        <v>3</v>
      </c>
      <c r="N20" s="437"/>
      <c r="O20" s="438">
        <f>SUM(O17:O19)</f>
        <v>3</v>
      </c>
      <c r="P20" s="437"/>
      <c r="Q20" s="438">
        <f>SUM(Q17:Q19)</f>
        <v>3</v>
      </c>
      <c r="R20" s="437"/>
      <c r="S20" s="438">
        <f>SUM(S17:S19)</f>
        <v>3</v>
      </c>
      <c r="T20" s="437"/>
      <c r="U20" s="438">
        <f>SUM(U17:U19)</f>
        <v>3</v>
      </c>
      <c r="V20" s="437"/>
      <c r="W20" s="438">
        <f>SUM(W17:W19)</f>
        <v>2</v>
      </c>
      <c r="X20" s="437"/>
      <c r="Y20" s="438">
        <f>SUM(Y17:Y19)</f>
        <v>2</v>
      </c>
      <c r="Z20" s="460"/>
      <c r="AA20" s="456"/>
      <c r="AB20" s="430"/>
      <c r="AC20" s="401"/>
    </row>
    <row r="21" spans="1:29" ht="13.9" customHeight="1" x14ac:dyDescent="0.15">
      <c r="A21" s="429" t="s">
        <v>3</v>
      </c>
      <c r="B21" s="400">
        <v>136</v>
      </c>
      <c r="C21" s="95">
        <v>5</v>
      </c>
      <c r="D21" s="96" t="s">
        <v>191</v>
      </c>
      <c r="E21" s="72">
        <v>2</v>
      </c>
      <c r="F21" s="73" t="s">
        <v>183</v>
      </c>
      <c r="G21" s="95">
        <v>10</v>
      </c>
      <c r="H21" s="96" t="s">
        <v>190</v>
      </c>
      <c r="I21" s="95">
        <v>3</v>
      </c>
      <c r="J21" s="96" t="s">
        <v>189</v>
      </c>
      <c r="K21" s="95"/>
      <c r="L21" s="96"/>
      <c r="M21" s="95">
        <v>10</v>
      </c>
      <c r="N21" s="96" t="s">
        <v>188</v>
      </c>
      <c r="O21" s="95">
        <v>2</v>
      </c>
      <c r="P21" s="96" t="s">
        <v>187</v>
      </c>
      <c r="Q21" s="103">
        <v>9</v>
      </c>
      <c r="R21" s="102" t="s">
        <v>186</v>
      </c>
      <c r="S21" s="103">
        <v>5</v>
      </c>
      <c r="T21" s="102" t="s">
        <v>170</v>
      </c>
      <c r="U21" s="95">
        <v>4</v>
      </c>
      <c r="V21" s="96" t="s">
        <v>169</v>
      </c>
      <c r="W21" s="95">
        <v>5</v>
      </c>
      <c r="X21" s="96" t="s">
        <v>185</v>
      </c>
      <c r="Y21" s="95">
        <v>6.3330000000000002</v>
      </c>
      <c r="Z21" s="101" t="s">
        <v>184</v>
      </c>
      <c r="AA21" s="454">
        <f>SUM(C26:Z26)</f>
        <v>139.99960000000002</v>
      </c>
      <c r="AB21" s="429">
        <v>136</v>
      </c>
      <c r="AC21" s="400" t="s">
        <v>3</v>
      </c>
    </row>
    <row r="22" spans="1:29" ht="13.9" customHeight="1" x14ac:dyDescent="0.15">
      <c r="A22" s="429"/>
      <c r="B22" s="400"/>
      <c r="C22" s="72">
        <v>6</v>
      </c>
      <c r="D22" s="73" t="s">
        <v>183</v>
      </c>
      <c r="E22" s="95">
        <v>4</v>
      </c>
      <c r="F22" s="96" t="s">
        <v>182</v>
      </c>
      <c r="G22" s="72">
        <v>10</v>
      </c>
      <c r="H22" s="73" t="s">
        <v>181</v>
      </c>
      <c r="I22" s="72">
        <v>2</v>
      </c>
      <c r="J22" s="73" t="s">
        <v>180</v>
      </c>
      <c r="K22" s="72"/>
      <c r="L22" s="73"/>
      <c r="M22" s="72">
        <v>2</v>
      </c>
      <c r="N22" s="73" t="s">
        <v>179</v>
      </c>
      <c r="O22" s="72">
        <v>2</v>
      </c>
      <c r="P22" s="73" t="s">
        <v>171</v>
      </c>
      <c r="Q22" s="72">
        <v>2</v>
      </c>
      <c r="R22" s="73" t="s">
        <v>178</v>
      </c>
      <c r="S22" s="72">
        <v>2</v>
      </c>
      <c r="T22" s="73" t="s">
        <v>177</v>
      </c>
      <c r="U22" s="72">
        <v>3</v>
      </c>
      <c r="V22" s="73" t="s">
        <v>176</v>
      </c>
      <c r="W22" s="72">
        <v>5</v>
      </c>
      <c r="X22" s="73" t="s">
        <v>175</v>
      </c>
      <c r="Y22" s="72"/>
      <c r="Z22" s="71"/>
      <c r="AA22" s="455"/>
      <c r="AB22" s="429"/>
      <c r="AC22" s="400"/>
    </row>
    <row r="23" spans="1:29" ht="13.9" customHeight="1" x14ac:dyDescent="0.15">
      <c r="A23" s="429"/>
      <c r="B23" s="400"/>
      <c r="C23" s="72"/>
      <c r="D23" s="73"/>
      <c r="E23" s="72">
        <v>1</v>
      </c>
      <c r="F23" s="73" t="s">
        <v>174</v>
      </c>
      <c r="G23" s="72">
        <v>2</v>
      </c>
      <c r="H23" s="73" t="s">
        <v>173</v>
      </c>
      <c r="I23" s="72"/>
      <c r="J23" s="73"/>
      <c r="K23" s="72"/>
      <c r="L23" s="73"/>
      <c r="M23" s="72">
        <v>5</v>
      </c>
      <c r="N23" s="73" t="s">
        <v>172</v>
      </c>
      <c r="O23" s="72">
        <v>4</v>
      </c>
      <c r="P23" s="98" t="s">
        <v>171</v>
      </c>
      <c r="Q23" s="99">
        <v>4</v>
      </c>
      <c r="R23" s="98" t="s">
        <v>170</v>
      </c>
      <c r="S23" s="72">
        <v>8.6666000000000007</v>
      </c>
      <c r="T23" s="73" t="s">
        <v>169</v>
      </c>
      <c r="U23" s="72">
        <v>1</v>
      </c>
      <c r="V23" s="73" t="s">
        <v>168</v>
      </c>
      <c r="W23" s="72"/>
      <c r="X23" s="73"/>
      <c r="Y23" s="72"/>
      <c r="Z23" s="71"/>
      <c r="AA23" s="455"/>
      <c r="AB23" s="429"/>
      <c r="AC23" s="400"/>
    </row>
    <row r="24" spans="1:29" ht="13.9" customHeight="1" x14ac:dyDescent="0.15">
      <c r="A24" s="429"/>
      <c r="B24" s="400"/>
      <c r="C24" s="72"/>
      <c r="D24" s="73"/>
      <c r="E24" s="72">
        <v>7</v>
      </c>
      <c r="F24" s="73" t="s">
        <v>167</v>
      </c>
      <c r="G24" s="72"/>
      <c r="H24" s="73"/>
      <c r="I24" s="72"/>
      <c r="J24" s="73"/>
      <c r="K24" s="72"/>
      <c r="L24" s="73"/>
      <c r="M24" s="72"/>
      <c r="N24" s="73"/>
      <c r="O24" s="99">
        <v>8</v>
      </c>
      <c r="P24" s="98" t="s">
        <v>166</v>
      </c>
      <c r="Q24" s="72"/>
      <c r="R24" s="73"/>
      <c r="S24" s="72"/>
      <c r="T24" s="73"/>
      <c r="U24" s="72"/>
      <c r="V24" s="73"/>
      <c r="W24" s="72"/>
      <c r="X24" s="73"/>
      <c r="Y24" s="72"/>
      <c r="Z24" s="71"/>
      <c r="AA24" s="455"/>
      <c r="AB24" s="429"/>
      <c r="AC24" s="400"/>
    </row>
    <row r="25" spans="1:29" ht="13.9" customHeight="1" x14ac:dyDescent="0.15">
      <c r="A25" s="429"/>
      <c r="B25" s="400"/>
      <c r="C25" s="72"/>
      <c r="D25" s="73"/>
      <c r="E25" s="72"/>
      <c r="F25" s="73"/>
      <c r="G25" s="72"/>
      <c r="H25" s="73"/>
      <c r="I25" s="72"/>
      <c r="J25" s="73"/>
      <c r="K25" s="72"/>
      <c r="L25" s="73"/>
      <c r="M25" s="72"/>
      <c r="N25" s="73"/>
      <c r="O25" s="72"/>
      <c r="P25" s="73"/>
      <c r="Q25" s="72"/>
      <c r="R25" s="73"/>
      <c r="S25" s="72"/>
      <c r="T25" s="73"/>
      <c r="U25" s="72"/>
      <c r="V25" s="73"/>
      <c r="W25" s="72"/>
      <c r="X25" s="73"/>
      <c r="Y25" s="72"/>
      <c r="Z25" s="71"/>
      <c r="AA25" s="455"/>
      <c r="AB25" s="429"/>
      <c r="AC25" s="400"/>
    </row>
    <row r="26" spans="1:29" ht="13.9" customHeight="1" thickBot="1" x14ac:dyDescent="0.2">
      <c r="A26" s="430"/>
      <c r="B26" s="401"/>
      <c r="C26" s="439">
        <f>SUM(C21:C25)</f>
        <v>11</v>
      </c>
      <c r="D26" s="440"/>
      <c r="E26" s="450">
        <f>SUM(E21:E25)</f>
        <v>14</v>
      </c>
      <c r="F26" s="440"/>
      <c r="G26" s="450">
        <f>SUM(G21:G25)</f>
        <v>22</v>
      </c>
      <c r="H26" s="440"/>
      <c r="I26" s="450">
        <f>SUM(I21:I25)</f>
        <v>5</v>
      </c>
      <c r="J26" s="440"/>
      <c r="K26" s="450">
        <f>SUM(K21:K25)</f>
        <v>0</v>
      </c>
      <c r="L26" s="440"/>
      <c r="M26" s="450">
        <f>SUM(M21:M25)</f>
        <v>17</v>
      </c>
      <c r="N26" s="440"/>
      <c r="O26" s="450">
        <f>SUM(O21:O25)</f>
        <v>16</v>
      </c>
      <c r="P26" s="440"/>
      <c r="Q26" s="450">
        <f>SUM(Q21:Q25)</f>
        <v>15</v>
      </c>
      <c r="R26" s="440"/>
      <c r="S26" s="450">
        <f>SUM(S21:S25)</f>
        <v>15.666600000000001</v>
      </c>
      <c r="T26" s="440"/>
      <c r="U26" s="450">
        <f>SUM(U21:U25)</f>
        <v>8</v>
      </c>
      <c r="V26" s="440"/>
      <c r="W26" s="450">
        <f>SUM(W21:W25)</f>
        <v>10</v>
      </c>
      <c r="X26" s="440"/>
      <c r="Y26" s="450">
        <f>SUM(Y21:Y25)</f>
        <v>6.3330000000000002</v>
      </c>
      <c r="Z26" s="440"/>
      <c r="AA26" s="456"/>
      <c r="AB26" s="430"/>
      <c r="AC26" s="401"/>
    </row>
    <row r="27" spans="1:29" ht="13.9" customHeight="1" x14ac:dyDescent="0.15">
      <c r="A27" s="421" t="s">
        <v>5</v>
      </c>
      <c r="B27" s="427">
        <v>102</v>
      </c>
      <c r="C27" s="83">
        <v>8</v>
      </c>
      <c r="D27" s="82" t="s">
        <v>165</v>
      </c>
      <c r="E27" s="83">
        <v>12.333299999999999</v>
      </c>
      <c r="F27" s="82" t="s">
        <v>164</v>
      </c>
      <c r="G27" s="83">
        <v>8</v>
      </c>
      <c r="H27" s="82" t="s">
        <v>163</v>
      </c>
      <c r="I27" s="83">
        <v>6</v>
      </c>
      <c r="J27" s="82" t="s">
        <v>161</v>
      </c>
      <c r="K27" s="83"/>
      <c r="L27" s="82"/>
      <c r="M27" s="83">
        <v>6</v>
      </c>
      <c r="N27" s="82" t="s">
        <v>162</v>
      </c>
      <c r="O27" s="100">
        <v>10</v>
      </c>
      <c r="P27" s="92" t="s">
        <v>160</v>
      </c>
      <c r="Q27" s="100">
        <v>5</v>
      </c>
      <c r="R27" s="92" t="s">
        <v>160</v>
      </c>
      <c r="S27" s="83">
        <v>7</v>
      </c>
      <c r="T27" s="82" t="s">
        <v>159</v>
      </c>
      <c r="U27" s="83">
        <v>7</v>
      </c>
      <c r="V27" s="82" t="s">
        <v>158</v>
      </c>
      <c r="W27" s="83">
        <v>10</v>
      </c>
      <c r="X27" s="82" t="s">
        <v>157</v>
      </c>
      <c r="Y27" s="83">
        <v>8</v>
      </c>
      <c r="Z27" s="86" t="s">
        <v>157</v>
      </c>
      <c r="AA27" s="431">
        <f>SUM(C31:Z31)</f>
        <v>104.33330000000001</v>
      </c>
      <c r="AB27" s="445">
        <v>102</v>
      </c>
      <c r="AC27" s="419" t="s">
        <v>5</v>
      </c>
    </row>
    <row r="28" spans="1:29" ht="13.9" customHeight="1" x14ac:dyDescent="0.15">
      <c r="A28" s="423"/>
      <c r="B28" s="400"/>
      <c r="C28" s="72"/>
      <c r="D28" s="73"/>
      <c r="E28" s="72"/>
      <c r="F28" s="73"/>
      <c r="G28" s="72">
        <v>2</v>
      </c>
      <c r="H28" s="73" t="s">
        <v>161</v>
      </c>
      <c r="I28" s="72"/>
      <c r="J28" s="73"/>
      <c r="K28" s="72"/>
      <c r="L28" s="73"/>
      <c r="M28" s="99">
        <v>6</v>
      </c>
      <c r="N28" s="98" t="s">
        <v>160</v>
      </c>
      <c r="O28" s="72"/>
      <c r="P28" s="73"/>
      <c r="Q28" s="72">
        <v>5</v>
      </c>
      <c r="R28" s="73" t="s">
        <v>159</v>
      </c>
      <c r="S28" s="72">
        <v>3</v>
      </c>
      <c r="T28" s="73" t="s">
        <v>158</v>
      </c>
      <c r="U28" s="72">
        <v>1</v>
      </c>
      <c r="V28" s="73" t="s">
        <v>157</v>
      </c>
      <c r="W28" s="72"/>
      <c r="X28" s="73"/>
      <c r="Y28" s="72"/>
      <c r="Z28" s="71"/>
      <c r="AA28" s="432"/>
      <c r="AB28" s="446"/>
      <c r="AC28" s="434"/>
    </row>
    <row r="29" spans="1:29" ht="13.9" customHeight="1" x14ac:dyDescent="0.15">
      <c r="A29" s="423"/>
      <c r="B29" s="400"/>
      <c r="C29" s="72"/>
      <c r="D29" s="73"/>
      <c r="E29" s="72"/>
      <c r="F29" s="73"/>
      <c r="G29" s="72"/>
      <c r="H29" s="73"/>
      <c r="I29" s="72"/>
      <c r="J29" s="73"/>
      <c r="K29" s="72"/>
      <c r="L29" s="73"/>
      <c r="M29" s="72"/>
      <c r="N29" s="73"/>
      <c r="O29" s="72"/>
      <c r="P29" s="73"/>
      <c r="Q29" s="72"/>
      <c r="R29" s="73"/>
      <c r="S29" s="72"/>
      <c r="T29" s="73"/>
      <c r="U29" s="72"/>
      <c r="V29" s="73"/>
      <c r="W29" s="72"/>
      <c r="X29" s="73"/>
      <c r="Y29" s="72"/>
      <c r="Z29" s="71"/>
      <c r="AA29" s="432"/>
      <c r="AB29" s="446"/>
      <c r="AC29" s="434"/>
    </row>
    <row r="30" spans="1:29" ht="13.9" customHeight="1" x14ac:dyDescent="0.15">
      <c r="A30" s="423"/>
      <c r="B30" s="400"/>
      <c r="C30" s="72"/>
      <c r="D30" s="73"/>
      <c r="E30" s="72"/>
      <c r="F30" s="73"/>
      <c r="G30" s="72"/>
      <c r="H30" s="73"/>
      <c r="I30" s="72"/>
      <c r="J30" s="73"/>
      <c r="K30" s="72"/>
      <c r="L30" s="73"/>
      <c r="M30" s="72"/>
      <c r="N30" s="73"/>
      <c r="O30" s="72"/>
      <c r="P30" s="73"/>
      <c r="Q30" s="72"/>
      <c r="R30" s="73"/>
      <c r="S30" s="72"/>
      <c r="T30" s="73"/>
      <c r="U30" s="72"/>
      <c r="V30" s="73"/>
      <c r="W30" s="72"/>
      <c r="X30" s="73"/>
      <c r="Y30" s="72"/>
      <c r="Z30" s="71"/>
      <c r="AA30" s="432"/>
      <c r="AB30" s="446"/>
      <c r="AC30" s="434"/>
    </row>
    <row r="31" spans="1:29" ht="13.9" customHeight="1" thickBot="1" x14ac:dyDescent="0.2">
      <c r="A31" s="444"/>
      <c r="B31" s="401"/>
      <c r="C31" s="448">
        <f>SUM(C27:C30)</f>
        <v>8</v>
      </c>
      <c r="D31" s="449"/>
      <c r="E31" s="452">
        <f>SUM(E27:E30)</f>
        <v>12.333299999999999</v>
      </c>
      <c r="F31" s="453"/>
      <c r="G31" s="448">
        <f>SUM(G27:G30)</f>
        <v>10</v>
      </c>
      <c r="H31" s="449"/>
      <c r="I31" s="448">
        <f>SUM(I27:I30)</f>
        <v>6</v>
      </c>
      <c r="J31" s="449"/>
      <c r="K31" s="448">
        <f>SUM(K27:K30)</f>
        <v>0</v>
      </c>
      <c r="L31" s="449"/>
      <c r="M31" s="448">
        <f>SUM(M27:M30)</f>
        <v>12</v>
      </c>
      <c r="N31" s="449"/>
      <c r="O31" s="448">
        <f>SUM(O27:O30)</f>
        <v>10</v>
      </c>
      <c r="P31" s="449"/>
      <c r="Q31" s="448">
        <f>SUM(Q27:Q30)</f>
        <v>10</v>
      </c>
      <c r="R31" s="449"/>
      <c r="S31" s="448">
        <f>SUM(S27:S30)</f>
        <v>10</v>
      </c>
      <c r="T31" s="449"/>
      <c r="U31" s="448">
        <f>SUM(U27:U30)</f>
        <v>8</v>
      </c>
      <c r="V31" s="449"/>
      <c r="W31" s="448">
        <f>SUM(W27:W30)</f>
        <v>10</v>
      </c>
      <c r="X31" s="449"/>
      <c r="Y31" s="448">
        <f>SUM(Y27:Y30)</f>
        <v>8</v>
      </c>
      <c r="Z31" s="449"/>
      <c r="AA31" s="432"/>
      <c r="AB31" s="447"/>
      <c r="AC31" s="420"/>
    </row>
    <row r="32" spans="1:29" ht="13.9" customHeight="1" x14ac:dyDescent="0.15">
      <c r="A32" s="421" t="s">
        <v>6</v>
      </c>
      <c r="B32" s="427">
        <v>68</v>
      </c>
      <c r="C32" s="16">
        <v>6</v>
      </c>
      <c r="D32" s="17" t="s">
        <v>156</v>
      </c>
      <c r="E32" s="18">
        <v>1</v>
      </c>
      <c r="F32" s="19" t="s">
        <v>156</v>
      </c>
      <c r="G32" s="16">
        <v>1</v>
      </c>
      <c r="H32" s="19" t="s">
        <v>148</v>
      </c>
      <c r="I32" s="16">
        <v>3</v>
      </c>
      <c r="J32" s="19" t="s">
        <v>155</v>
      </c>
      <c r="K32" s="16"/>
      <c r="L32" s="19"/>
      <c r="M32" s="16">
        <v>4</v>
      </c>
      <c r="N32" s="19" t="s">
        <v>154</v>
      </c>
      <c r="O32" s="16">
        <v>7</v>
      </c>
      <c r="P32" s="19" t="s">
        <v>153</v>
      </c>
      <c r="Q32" s="16">
        <v>7</v>
      </c>
      <c r="R32" s="19" t="s">
        <v>153</v>
      </c>
      <c r="S32" s="16">
        <v>3</v>
      </c>
      <c r="T32" s="19" t="s">
        <v>152</v>
      </c>
      <c r="U32" s="16">
        <v>4</v>
      </c>
      <c r="V32" s="19" t="s">
        <v>151</v>
      </c>
      <c r="W32" s="16">
        <v>4</v>
      </c>
      <c r="X32" s="19" t="s">
        <v>143</v>
      </c>
      <c r="Y32" s="16">
        <v>4</v>
      </c>
      <c r="Z32" s="17" t="s">
        <v>150</v>
      </c>
      <c r="AA32" s="461">
        <f>SUM(C36:Z36)</f>
        <v>68</v>
      </c>
      <c r="AB32" s="445">
        <v>68</v>
      </c>
      <c r="AC32" s="419" t="s">
        <v>6</v>
      </c>
    </row>
    <row r="33" spans="1:29" ht="13.9" customHeight="1" x14ac:dyDescent="0.15">
      <c r="A33" s="423"/>
      <c r="B33" s="400"/>
      <c r="C33" s="22">
        <v>1</v>
      </c>
      <c r="D33" s="23" t="s">
        <v>149</v>
      </c>
      <c r="E33" s="24">
        <v>5</v>
      </c>
      <c r="F33" s="25" t="s">
        <v>148</v>
      </c>
      <c r="G33" s="22">
        <v>2</v>
      </c>
      <c r="H33" s="25" t="s">
        <v>147</v>
      </c>
      <c r="I33" s="22"/>
      <c r="J33" s="25"/>
      <c r="K33" s="22"/>
      <c r="L33" s="25"/>
      <c r="M33" s="22">
        <v>4</v>
      </c>
      <c r="N33" s="25" t="s">
        <v>146</v>
      </c>
      <c r="O33" s="22"/>
      <c r="P33" s="25"/>
      <c r="Q33" s="22"/>
      <c r="R33" s="25"/>
      <c r="S33" s="22">
        <v>1</v>
      </c>
      <c r="T33" s="25" t="s">
        <v>145</v>
      </c>
      <c r="U33" s="22">
        <v>2</v>
      </c>
      <c r="V33" s="25" t="s">
        <v>144</v>
      </c>
      <c r="W33" s="22">
        <v>2</v>
      </c>
      <c r="X33" s="25" t="s">
        <v>144</v>
      </c>
      <c r="Y33" s="22">
        <v>2</v>
      </c>
      <c r="Z33" s="23" t="s">
        <v>143</v>
      </c>
      <c r="AA33" s="462"/>
      <c r="AB33" s="446"/>
      <c r="AC33" s="434"/>
    </row>
    <row r="34" spans="1:29" ht="13.9" customHeight="1" x14ac:dyDescent="0.15">
      <c r="A34" s="423"/>
      <c r="B34" s="400"/>
      <c r="C34" s="22"/>
      <c r="D34" s="23"/>
      <c r="E34" s="24">
        <v>1</v>
      </c>
      <c r="F34" s="25" t="s">
        <v>142</v>
      </c>
      <c r="G34" s="22">
        <v>4</v>
      </c>
      <c r="H34" s="25" t="s">
        <v>141</v>
      </c>
      <c r="I34" s="22"/>
      <c r="J34" s="25"/>
      <c r="K34" s="22"/>
      <c r="L34" s="25"/>
      <c r="M34" s="22"/>
      <c r="N34" s="25"/>
      <c r="O34" s="22"/>
      <c r="P34" s="25"/>
      <c r="Q34" s="22"/>
      <c r="R34" s="25"/>
      <c r="S34" s="22"/>
      <c r="T34" s="25"/>
      <c r="U34" s="22"/>
      <c r="V34" s="25"/>
      <c r="W34" s="22"/>
      <c r="X34" s="25"/>
      <c r="Y34" s="22"/>
      <c r="Z34" s="23"/>
      <c r="AA34" s="462"/>
      <c r="AB34" s="446"/>
      <c r="AC34" s="434"/>
    </row>
    <row r="35" spans="1:29" ht="13.9" customHeight="1" x14ac:dyDescent="0.15">
      <c r="A35" s="423"/>
      <c r="B35" s="400"/>
      <c r="C35" s="22"/>
      <c r="D35" s="23"/>
      <c r="E35" s="24"/>
      <c r="F35" s="25"/>
      <c r="G35" s="22"/>
      <c r="H35" s="25"/>
      <c r="I35" s="22"/>
      <c r="J35" s="25"/>
      <c r="K35" s="22"/>
      <c r="L35" s="25"/>
      <c r="M35" s="22"/>
      <c r="N35" s="25"/>
      <c r="O35" s="22"/>
      <c r="P35" s="25"/>
      <c r="Q35" s="22"/>
      <c r="R35" s="25"/>
      <c r="S35" s="22"/>
      <c r="T35" s="25"/>
      <c r="U35" s="22"/>
      <c r="V35" s="25"/>
      <c r="W35" s="22"/>
      <c r="X35" s="25"/>
      <c r="Y35" s="22"/>
      <c r="Z35" s="23"/>
      <c r="AA35" s="462"/>
      <c r="AB35" s="446"/>
      <c r="AC35" s="434"/>
    </row>
    <row r="36" spans="1:29" ht="13.9" customHeight="1" thickBot="1" x14ac:dyDescent="0.2">
      <c r="A36" s="444"/>
      <c r="B36" s="401"/>
      <c r="C36" s="451">
        <f>SUM(C32:C35)</f>
        <v>7</v>
      </c>
      <c r="D36" s="440"/>
      <c r="E36" s="463">
        <f>SUM(E32:E35)</f>
        <v>7</v>
      </c>
      <c r="F36" s="440"/>
      <c r="G36" s="451">
        <f>SUM(G32:G35)</f>
        <v>7</v>
      </c>
      <c r="H36" s="440"/>
      <c r="I36" s="451">
        <f>SUM(I32:I35)</f>
        <v>3</v>
      </c>
      <c r="J36" s="440"/>
      <c r="K36" s="451">
        <f>SUM(K32:K35)</f>
        <v>0</v>
      </c>
      <c r="L36" s="440"/>
      <c r="M36" s="451">
        <f>SUM(M32:M35)</f>
        <v>8</v>
      </c>
      <c r="N36" s="440"/>
      <c r="O36" s="451">
        <f>SUM(O32:O35)</f>
        <v>7</v>
      </c>
      <c r="P36" s="440"/>
      <c r="Q36" s="451">
        <f>SUM(Q32:Q35)</f>
        <v>7</v>
      </c>
      <c r="R36" s="440"/>
      <c r="S36" s="451">
        <f>SUM(S32:S35)</f>
        <v>4</v>
      </c>
      <c r="T36" s="440"/>
      <c r="U36" s="451">
        <f>SUM(U32:U35)</f>
        <v>6</v>
      </c>
      <c r="V36" s="440"/>
      <c r="W36" s="451">
        <f>SUM(W32:W35)</f>
        <v>6</v>
      </c>
      <c r="X36" s="440"/>
      <c r="Y36" s="451">
        <f>SUM(Y32:Y35)</f>
        <v>6</v>
      </c>
      <c r="Z36" s="440"/>
      <c r="AA36" s="462"/>
      <c r="AB36" s="447"/>
      <c r="AC36" s="420"/>
    </row>
    <row r="37" spans="1:29" ht="13.9" customHeight="1" x14ac:dyDescent="0.15">
      <c r="A37" s="422" t="s">
        <v>18</v>
      </c>
      <c r="B37" s="400">
        <v>68</v>
      </c>
      <c r="C37" s="83">
        <v>2</v>
      </c>
      <c r="D37" s="82" t="s">
        <v>140</v>
      </c>
      <c r="E37" s="83">
        <v>2</v>
      </c>
      <c r="F37" s="82" t="s">
        <v>139</v>
      </c>
      <c r="G37" s="83">
        <v>2</v>
      </c>
      <c r="H37" s="82" t="s">
        <v>124</v>
      </c>
      <c r="I37" s="83">
        <v>2</v>
      </c>
      <c r="J37" s="82" t="s">
        <v>138</v>
      </c>
      <c r="K37" s="83"/>
      <c r="L37" s="82"/>
      <c r="M37" s="83">
        <v>2</v>
      </c>
      <c r="N37" s="97" t="s">
        <v>137</v>
      </c>
      <c r="O37" s="83">
        <v>2</v>
      </c>
      <c r="P37" s="82" t="s">
        <v>118</v>
      </c>
      <c r="Q37" s="83">
        <v>2</v>
      </c>
      <c r="R37" s="82" t="s">
        <v>117</v>
      </c>
      <c r="S37" s="83">
        <v>2</v>
      </c>
      <c r="T37" s="82" t="s">
        <v>120</v>
      </c>
      <c r="U37" s="83">
        <v>4</v>
      </c>
      <c r="V37" s="82" t="s">
        <v>136</v>
      </c>
      <c r="W37" s="83">
        <v>2</v>
      </c>
      <c r="X37" s="73" t="s">
        <v>127</v>
      </c>
      <c r="Y37" s="83">
        <v>4</v>
      </c>
      <c r="Z37" s="86" t="s">
        <v>119</v>
      </c>
      <c r="AA37" s="461">
        <f>SUM(C41:Z41)</f>
        <v>68</v>
      </c>
      <c r="AB37" s="446">
        <v>68</v>
      </c>
      <c r="AC37" s="433" t="s">
        <v>18</v>
      </c>
    </row>
    <row r="38" spans="1:29" ht="13.9" customHeight="1" x14ac:dyDescent="0.15">
      <c r="A38" s="423"/>
      <c r="B38" s="400"/>
      <c r="C38" s="72">
        <v>2</v>
      </c>
      <c r="D38" s="73" t="s">
        <v>135</v>
      </c>
      <c r="E38" s="72">
        <v>2</v>
      </c>
      <c r="F38" s="73" t="s">
        <v>134</v>
      </c>
      <c r="G38" s="72">
        <v>2</v>
      </c>
      <c r="H38" s="96" t="s">
        <v>133</v>
      </c>
      <c r="I38" s="72">
        <v>2</v>
      </c>
      <c r="J38" s="82" t="s">
        <v>132</v>
      </c>
      <c r="K38" s="72"/>
      <c r="L38" s="73"/>
      <c r="M38" s="72">
        <v>2</v>
      </c>
      <c r="N38" s="73" t="s">
        <v>131</v>
      </c>
      <c r="O38" s="72">
        <v>2</v>
      </c>
      <c r="P38" s="73" t="s">
        <v>130</v>
      </c>
      <c r="Q38" s="72">
        <v>4</v>
      </c>
      <c r="R38" s="73" t="s">
        <v>129</v>
      </c>
      <c r="S38" s="72">
        <v>2</v>
      </c>
      <c r="T38" s="73" t="s">
        <v>128</v>
      </c>
      <c r="U38" s="72">
        <v>2</v>
      </c>
      <c r="V38" s="73" t="s">
        <v>127</v>
      </c>
      <c r="W38" s="95">
        <v>4</v>
      </c>
      <c r="X38" s="94" t="s">
        <v>126</v>
      </c>
      <c r="Y38" s="72"/>
      <c r="Z38" s="71"/>
      <c r="AA38" s="462"/>
      <c r="AB38" s="446"/>
      <c r="AC38" s="434"/>
    </row>
    <row r="39" spans="1:29" ht="13.9" customHeight="1" x14ac:dyDescent="0.15">
      <c r="A39" s="423"/>
      <c r="B39" s="400"/>
      <c r="C39" s="72">
        <v>2</v>
      </c>
      <c r="D39" s="73" t="s">
        <v>125</v>
      </c>
      <c r="E39" s="72">
        <v>2</v>
      </c>
      <c r="F39" s="73" t="s">
        <v>124</v>
      </c>
      <c r="G39" s="72">
        <v>2</v>
      </c>
      <c r="H39" s="73" t="s">
        <v>123</v>
      </c>
      <c r="I39" s="72"/>
      <c r="J39" s="73"/>
      <c r="K39" s="72"/>
      <c r="L39" s="73"/>
      <c r="M39" s="72">
        <v>2</v>
      </c>
      <c r="N39" s="73" t="s">
        <v>122</v>
      </c>
      <c r="O39" s="72">
        <v>2</v>
      </c>
      <c r="P39" s="73" t="s">
        <v>121</v>
      </c>
      <c r="Q39" s="72">
        <v>2</v>
      </c>
      <c r="R39" s="73" t="s">
        <v>120</v>
      </c>
      <c r="S39" s="72"/>
      <c r="T39" s="73"/>
      <c r="U39" s="72"/>
      <c r="V39" s="73"/>
      <c r="W39" s="72">
        <v>2</v>
      </c>
      <c r="X39" s="73" t="s">
        <v>119</v>
      </c>
      <c r="Y39" s="72"/>
      <c r="Z39" s="71"/>
      <c r="AA39" s="462"/>
      <c r="AB39" s="446"/>
      <c r="AC39" s="434"/>
    </row>
    <row r="40" spans="1:29" ht="13.9" customHeight="1" x14ac:dyDescent="0.15">
      <c r="A40" s="423"/>
      <c r="B40" s="400"/>
      <c r="C40" s="72"/>
      <c r="D40" s="73"/>
      <c r="E40" s="72"/>
      <c r="F40" s="73"/>
      <c r="G40" s="72"/>
      <c r="H40" s="73"/>
      <c r="I40" s="72"/>
      <c r="J40" s="73"/>
      <c r="K40" s="72"/>
      <c r="L40" s="73"/>
      <c r="M40" s="83">
        <v>2</v>
      </c>
      <c r="N40" s="73" t="s">
        <v>118</v>
      </c>
      <c r="O40" s="72">
        <v>2</v>
      </c>
      <c r="P40" s="73" t="s">
        <v>117</v>
      </c>
      <c r="Q40" s="72"/>
      <c r="R40" s="73"/>
      <c r="S40" s="72"/>
      <c r="T40" s="73"/>
      <c r="U40" s="72"/>
      <c r="V40" s="73"/>
      <c r="W40" s="72"/>
      <c r="X40" s="73"/>
      <c r="Y40" s="72"/>
      <c r="Z40" s="71"/>
      <c r="AA40" s="462"/>
      <c r="AB40" s="446"/>
      <c r="AC40" s="434"/>
    </row>
    <row r="41" spans="1:29" ht="13.9" customHeight="1" thickBot="1" x14ac:dyDescent="0.2">
      <c r="A41" s="424"/>
      <c r="B41" s="400"/>
      <c r="C41" s="451">
        <f>SUM(C37:C40)</f>
        <v>6</v>
      </c>
      <c r="D41" s="440"/>
      <c r="E41" s="451">
        <f>SUM(E37:E40)</f>
        <v>6</v>
      </c>
      <c r="F41" s="440"/>
      <c r="G41" s="451">
        <f>SUM(G37:G40)</f>
        <v>6</v>
      </c>
      <c r="H41" s="440"/>
      <c r="I41" s="451">
        <f>SUM(I37:I40)</f>
        <v>4</v>
      </c>
      <c r="J41" s="440"/>
      <c r="K41" s="451">
        <f>SUM(K37:K40)</f>
        <v>0</v>
      </c>
      <c r="L41" s="440"/>
      <c r="M41" s="451">
        <f>SUM(M37:M40)</f>
        <v>8</v>
      </c>
      <c r="N41" s="440"/>
      <c r="O41" s="451">
        <f>SUM(O37:O40)</f>
        <v>8</v>
      </c>
      <c r="P41" s="440"/>
      <c r="Q41" s="451">
        <f>SUM(Q37:Q40)</f>
        <v>8</v>
      </c>
      <c r="R41" s="440"/>
      <c r="S41" s="451">
        <f>SUM(S37:S40)</f>
        <v>4</v>
      </c>
      <c r="T41" s="440"/>
      <c r="U41" s="451">
        <f>SUM(U37:U40)</f>
        <v>6</v>
      </c>
      <c r="V41" s="451"/>
      <c r="W41" s="463">
        <f>SUM(W37:W40)</f>
        <v>8</v>
      </c>
      <c r="X41" s="440"/>
      <c r="Y41" s="451">
        <f>SUM(Y37:Y40)</f>
        <v>4</v>
      </c>
      <c r="Z41" s="440"/>
      <c r="AA41" s="462"/>
      <c r="AB41" s="446"/>
      <c r="AC41" s="414"/>
    </row>
    <row r="42" spans="1:29" ht="13.9" customHeight="1" x14ac:dyDescent="0.15">
      <c r="A42" s="421" t="s">
        <v>7</v>
      </c>
      <c r="B42" s="427">
        <v>102</v>
      </c>
      <c r="C42" s="80">
        <v>3</v>
      </c>
      <c r="D42" s="82" t="s">
        <v>116</v>
      </c>
      <c r="E42" s="80">
        <v>2</v>
      </c>
      <c r="F42" s="82" t="s">
        <v>109</v>
      </c>
      <c r="G42" s="80">
        <v>10</v>
      </c>
      <c r="H42" s="82" t="s">
        <v>115</v>
      </c>
      <c r="I42" s="83">
        <v>4</v>
      </c>
      <c r="J42" s="82" t="s">
        <v>115</v>
      </c>
      <c r="K42" s="83"/>
      <c r="L42" s="82"/>
      <c r="M42" s="83">
        <v>10</v>
      </c>
      <c r="N42" s="82" t="s">
        <v>114</v>
      </c>
      <c r="O42" s="83">
        <v>4</v>
      </c>
      <c r="P42" s="82" t="s">
        <v>113</v>
      </c>
      <c r="Q42" s="83">
        <v>2</v>
      </c>
      <c r="R42" s="82" t="s">
        <v>113</v>
      </c>
      <c r="S42" s="83">
        <v>3</v>
      </c>
      <c r="T42" s="82" t="s">
        <v>112</v>
      </c>
      <c r="U42" s="93">
        <v>3</v>
      </c>
      <c r="V42" s="92" t="s">
        <v>112</v>
      </c>
      <c r="W42" s="93">
        <v>2</v>
      </c>
      <c r="X42" s="92" t="s">
        <v>112</v>
      </c>
      <c r="Y42" s="80">
        <v>4</v>
      </c>
      <c r="Z42" s="86" t="s">
        <v>102</v>
      </c>
      <c r="AA42" s="461">
        <f>SUM(C46:Z46)</f>
        <v>106</v>
      </c>
      <c r="AB42" s="457">
        <v>102</v>
      </c>
      <c r="AC42" s="419" t="s">
        <v>7</v>
      </c>
    </row>
    <row r="43" spans="1:29" ht="13.9" customHeight="1" x14ac:dyDescent="0.15">
      <c r="A43" s="423"/>
      <c r="B43" s="400"/>
      <c r="C43" s="75">
        <v>2</v>
      </c>
      <c r="D43" s="73" t="s">
        <v>111</v>
      </c>
      <c r="E43" s="75">
        <v>3</v>
      </c>
      <c r="F43" s="73" t="s">
        <v>110</v>
      </c>
      <c r="G43" s="72"/>
      <c r="H43" s="73"/>
      <c r="I43" s="72"/>
      <c r="J43" s="73"/>
      <c r="K43" s="72"/>
      <c r="L43" s="73"/>
      <c r="M43" s="72">
        <v>2</v>
      </c>
      <c r="N43" s="73" t="s">
        <v>109</v>
      </c>
      <c r="O43" s="72">
        <v>4</v>
      </c>
      <c r="P43" s="76" t="s">
        <v>108</v>
      </c>
      <c r="Q43" s="72">
        <v>3</v>
      </c>
      <c r="R43" s="76" t="s">
        <v>108</v>
      </c>
      <c r="S43" s="72">
        <v>4</v>
      </c>
      <c r="T43" s="73" t="s">
        <v>99</v>
      </c>
      <c r="U43" s="75">
        <v>3</v>
      </c>
      <c r="V43" s="73" t="s">
        <v>107</v>
      </c>
      <c r="W43" s="75">
        <v>2</v>
      </c>
      <c r="X43" s="73" t="s">
        <v>106</v>
      </c>
      <c r="Y43" s="75">
        <v>4</v>
      </c>
      <c r="Z43" s="89" t="s">
        <v>98</v>
      </c>
      <c r="AA43" s="462"/>
      <c r="AB43" s="429"/>
      <c r="AC43" s="434"/>
    </row>
    <row r="44" spans="1:29" ht="13.9" customHeight="1" x14ac:dyDescent="0.15">
      <c r="A44" s="423"/>
      <c r="B44" s="400"/>
      <c r="C44" s="72"/>
      <c r="D44" s="73"/>
      <c r="E44" s="91">
        <v>4</v>
      </c>
      <c r="F44" s="73" t="s">
        <v>105</v>
      </c>
      <c r="G44" s="72"/>
      <c r="H44" s="73"/>
      <c r="I44" s="72"/>
      <c r="J44" s="73"/>
      <c r="K44" s="72"/>
      <c r="L44" s="73"/>
      <c r="M44" s="72"/>
      <c r="N44" s="73"/>
      <c r="O44" s="72">
        <v>4</v>
      </c>
      <c r="P44" s="76" t="s">
        <v>104</v>
      </c>
      <c r="Q44" s="72">
        <v>2</v>
      </c>
      <c r="R44" s="76" t="s">
        <v>104</v>
      </c>
      <c r="S44" s="72">
        <v>4</v>
      </c>
      <c r="T44" s="76" t="s">
        <v>103</v>
      </c>
      <c r="U44" s="75">
        <v>2</v>
      </c>
      <c r="V44" s="76" t="s">
        <v>102</v>
      </c>
      <c r="W44" s="75">
        <v>3</v>
      </c>
      <c r="X44" s="76" t="s">
        <v>102</v>
      </c>
      <c r="Y44" s="75">
        <v>4</v>
      </c>
      <c r="Z44" s="89" t="s">
        <v>101</v>
      </c>
      <c r="AA44" s="462"/>
      <c r="AB44" s="429"/>
      <c r="AC44" s="434"/>
    </row>
    <row r="45" spans="1:29" ht="13.9" customHeight="1" x14ac:dyDescent="0.15">
      <c r="A45" s="423"/>
      <c r="B45" s="400"/>
      <c r="C45" s="72"/>
      <c r="D45" s="73"/>
      <c r="E45" s="90">
        <v>2</v>
      </c>
      <c r="F45" s="73" t="s">
        <v>100</v>
      </c>
      <c r="G45" s="72"/>
      <c r="H45" s="73"/>
      <c r="I45" s="72"/>
      <c r="J45" s="73"/>
      <c r="K45" s="72"/>
      <c r="L45" s="73"/>
      <c r="M45" s="72"/>
      <c r="N45" s="73"/>
      <c r="O45" s="72"/>
      <c r="P45" s="73"/>
      <c r="Q45" s="72">
        <v>2</v>
      </c>
      <c r="R45" s="76" t="s">
        <v>99</v>
      </c>
      <c r="S45" s="72"/>
      <c r="T45" s="73"/>
      <c r="U45" s="75">
        <v>2</v>
      </c>
      <c r="V45" s="76" t="s">
        <v>98</v>
      </c>
      <c r="W45" s="75">
        <v>3</v>
      </c>
      <c r="X45" s="76" t="s">
        <v>98</v>
      </c>
      <c r="Y45" s="75"/>
      <c r="Z45" s="89"/>
      <c r="AA45" s="462"/>
      <c r="AB45" s="429"/>
      <c r="AC45" s="434"/>
    </row>
    <row r="46" spans="1:29" ht="13.9" customHeight="1" thickBot="1" x14ac:dyDescent="0.2">
      <c r="A46" s="424"/>
      <c r="B46" s="400"/>
      <c r="C46" s="441">
        <f>SUM(C42:C45)</f>
        <v>5</v>
      </c>
      <c r="D46" s="442"/>
      <c r="E46" s="441">
        <f>SUM(E42:E45)</f>
        <v>11</v>
      </c>
      <c r="F46" s="442"/>
      <c r="G46" s="441">
        <f>SUM(G42:G45)</f>
        <v>10</v>
      </c>
      <c r="H46" s="442"/>
      <c r="I46" s="441">
        <f>SUM(I42:I45)</f>
        <v>4</v>
      </c>
      <c r="J46" s="442"/>
      <c r="K46" s="441">
        <f>SUM(K42:K45)</f>
        <v>0</v>
      </c>
      <c r="L46" s="442"/>
      <c r="M46" s="441">
        <f>SUM(M42:M45)</f>
        <v>12</v>
      </c>
      <c r="N46" s="442"/>
      <c r="O46" s="441">
        <f>SUM(O42:O45)</f>
        <v>12</v>
      </c>
      <c r="P46" s="442"/>
      <c r="Q46" s="441">
        <f>SUM(Q42:Q45)</f>
        <v>9</v>
      </c>
      <c r="R46" s="442"/>
      <c r="S46" s="441">
        <f>SUM(S42:S45)</f>
        <v>11</v>
      </c>
      <c r="T46" s="442"/>
      <c r="U46" s="441">
        <f>SUM(U42:U45)</f>
        <v>10</v>
      </c>
      <c r="V46" s="442"/>
      <c r="W46" s="441">
        <f>SUM(W42:W45)</f>
        <v>10</v>
      </c>
      <c r="X46" s="442"/>
      <c r="Y46" s="441">
        <f>SUM(Y42:Y45)</f>
        <v>12</v>
      </c>
      <c r="Z46" s="442"/>
      <c r="AA46" s="462"/>
      <c r="AB46" s="429"/>
      <c r="AC46" s="414"/>
    </row>
    <row r="47" spans="1:29" ht="13.9" customHeight="1" x14ac:dyDescent="0.15">
      <c r="A47" s="464" t="s">
        <v>15</v>
      </c>
      <c r="B47" s="427">
        <v>34</v>
      </c>
      <c r="C47" s="83">
        <v>1</v>
      </c>
      <c r="D47" s="82" t="s">
        <v>97</v>
      </c>
      <c r="E47" s="83">
        <v>1</v>
      </c>
      <c r="F47" s="82" t="s">
        <v>96</v>
      </c>
      <c r="G47" s="83">
        <v>1</v>
      </c>
      <c r="H47" s="82" t="s">
        <v>95</v>
      </c>
      <c r="I47" s="83">
        <v>1</v>
      </c>
      <c r="J47" s="82" t="s">
        <v>94</v>
      </c>
      <c r="K47" s="83"/>
      <c r="L47" s="82"/>
      <c r="M47" s="83">
        <v>1</v>
      </c>
      <c r="N47" s="82" t="s">
        <v>93</v>
      </c>
      <c r="O47" s="83">
        <v>1</v>
      </c>
      <c r="P47" s="82" t="s">
        <v>92</v>
      </c>
      <c r="Q47" s="83">
        <v>1</v>
      </c>
      <c r="R47" s="82" t="s">
        <v>91</v>
      </c>
      <c r="S47" s="83">
        <v>1</v>
      </c>
      <c r="T47" s="82" t="s">
        <v>90</v>
      </c>
      <c r="U47" s="83">
        <v>1</v>
      </c>
      <c r="V47" s="82" t="s">
        <v>89</v>
      </c>
      <c r="W47" s="83">
        <v>1</v>
      </c>
      <c r="X47" s="82" t="s">
        <v>88</v>
      </c>
      <c r="Y47" s="83">
        <v>1</v>
      </c>
      <c r="Z47" s="86" t="s">
        <v>87</v>
      </c>
      <c r="AA47" s="461">
        <f>SUM(C51:Z51)</f>
        <v>35</v>
      </c>
      <c r="AB47" s="445">
        <v>34</v>
      </c>
      <c r="AC47" s="413" t="s">
        <v>15</v>
      </c>
    </row>
    <row r="48" spans="1:29" ht="13.9" customHeight="1" x14ac:dyDescent="0.15">
      <c r="A48" s="423"/>
      <c r="B48" s="400"/>
      <c r="C48" s="72">
        <v>1</v>
      </c>
      <c r="D48" s="73" t="s">
        <v>86</v>
      </c>
      <c r="E48" s="72">
        <v>1</v>
      </c>
      <c r="F48" s="88" t="s">
        <v>85</v>
      </c>
      <c r="G48" s="72">
        <v>1</v>
      </c>
      <c r="H48" s="88" t="s">
        <v>84</v>
      </c>
      <c r="I48" s="72">
        <v>1</v>
      </c>
      <c r="J48" s="73" t="s">
        <v>83</v>
      </c>
      <c r="K48" s="72"/>
      <c r="L48" s="73"/>
      <c r="M48" s="72">
        <v>1</v>
      </c>
      <c r="N48" s="73" t="s">
        <v>82</v>
      </c>
      <c r="O48" s="72">
        <v>1</v>
      </c>
      <c r="P48" s="73" t="s">
        <v>81</v>
      </c>
      <c r="Q48" s="72">
        <v>1</v>
      </c>
      <c r="R48" s="73" t="s">
        <v>80</v>
      </c>
      <c r="S48" s="72">
        <v>1</v>
      </c>
      <c r="T48" s="73" t="s">
        <v>79</v>
      </c>
      <c r="U48" s="72">
        <v>1</v>
      </c>
      <c r="V48" s="73" t="s">
        <v>78</v>
      </c>
      <c r="W48" s="72">
        <v>1</v>
      </c>
      <c r="X48" s="73" t="s">
        <v>77</v>
      </c>
      <c r="Y48" s="72"/>
      <c r="Z48" s="71"/>
      <c r="AA48" s="462"/>
      <c r="AB48" s="446"/>
      <c r="AC48" s="434"/>
    </row>
    <row r="49" spans="1:29" ht="13.9" customHeight="1" x14ac:dyDescent="0.15">
      <c r="A49" s="423"/>
      <c r="B49" s="400"/>
      <c r="C49" s="72">
        <v>1</v>
      </c>
      <c r="D49" s="73" t="s">
        <v>76</v>
      </c>
      <c r="E49" s="72">
        <v>1</v>
      </c>
      <c r="F49" s="73" t="s">
        <v>75</v>
      </c>
      <c r="G49" s="72">
        <v>1</v>
      </c>
      <c r="H49" s="73" t="s">
        <v>74</v>
      </c>
      <c r="I49" s="72">
        <v>1</v>
      </c>
      <c r="J49" s="73" t="s">
        <v>73</v>
      </c>
      <c r="K49" s="72"/>
      <c r="L49" s="73"/>
      <c r="M49" s="72">
        <v>1</v>
      </c>
      <c r="N49" s="73" t="s">
        <v>72</v>
      </c>
      <c r="O49" s="72">
        <v>1</v>
      </c>
      <c r="P49" s="73" t="s">
        <v>71</v>
      </c>
      <c r="Q49" s="72">
        <v>1</v>
      </c>
      <c r="R49" s="73" t="s">
        <v>70</v>
      </c>
      <c r="S49" s="72">
        <v>1</v>
      </c>
      <c r="T49" s="73" t="s">
        <v>69</v>
      </c>
      <c r="U49" s="72">
        <v>1</v>
      </c>
      <c r="V49" s="73" t="s">
        <v>68</v>
      </c>
      <c r="W49" s="72">
        <v>1</v>
      </c>
      <c r="X49" s="73" t="s">
        <v>67</v>
      </c>
      <c r="Y49" s="72"/>
      <c r="Z49" s="71"/>
      <c r="AA49" s="462"/>
      <c r="AB49" s="446"/>
      <c r="AC49" s="434"/>
    </row>
    <row r="50" spans="1:29" ht="13.9" customHeight="1" x14ac:dyDescent="0.15">
      <c r="A50" s="423"/>
      <c r="B50" s="400"/>
      <c r="C50" s="72"/>
      <c r="D50" s="73"/>
      <c r="E50" s="72">
        <v>1</v>
      </c>
      <c r="F50" s="73" t="s">
        <v>66</v>
      </c>
      <c r="G50" s="72">
        <v>1</v>
      </c>
      <c r="H50" s="73" t="s">
        <v>65</v>
      </c>
      <c r="I50" s="72"/>
      <c r="J50" s="73"/>
      <c r="K50" s="72"/>
      <c r="L50" s="73"/>
      <c r="M50" s="72"/>
      <c r="N50" s="73"/>
      <c r="O50" s="72">
        <v>1</v>
      </c>
      <c r="P50" s="73" t="s">
        <v>64</v>
      </c>
      <c r="Q50" s="72">
        <v>1</v>
      </c>
      <c r="R50" s="73" t="s">
        <v>63</v>
      </c>
      <c r="S50" s="72"/>
      <c r="T50" s="73"/>
      <c r="U50" s="72"/>
      <c r="V50" s="73"/>
      <c r="W50" s="72"/>
      <c r="X50" s="73"/>
      <c r="Y50" s="72"/>
      <c r="Z50" s="71"/>
      <c r="AA50" s="462"/>
      <c r="AB50" s="446"/>
      <c r="AC50" s="434"/>
    </row>
    <row r="51" spans="1:29" ht="13.9" customHeight="1" thickBot="1" x14ac:dyDescent="0.2">
      <c r="A51" s="444"/>
      <c r="B51" s="401"/>
      <c r="C51" s="451">
        <f>SUM(C47:C50)</f>
        <v>3</v>
      </c>
      <c r="D51" s="440"/>
      <c r="E51" s="463">
        <f>SUM(E47:E50)</f>
        <v>4</v>
      </c>
      <c r="F51" s="440"/>
      <c r="G51" s="451">
        <f>SUM(G47:G50)</f>
        <v>4</v>
      </c>
      <c r="H51" s="440"/>
      <c r="I51" s="451">
        <f>SUM(I47:I50)</f>
        <v>3</v>
      </c>
      <c r="J51" s="440"/>
      <c r="K51" s="451">
        <f>SUM(K47:K50)</f>
        <v>0</v>
      </c>
      <c r="L51" s="440"/>
      <c r="M51" s="451">
        <f>SUM(M47:M50)</f>
        <v>3</v>
      </c>
      <c r="N51" s="440"/>
      <c r="O51" s="451">
        <f>SUM(O47:O50)</f>
        <v>4</v>
      </c>
      <c r="P51" s="440"/>
      <c r="Q51" s="451">
        <f>SUM(Q47:Q50)</f>
        <v>4</v>
      </c>
      <c r="R51" s="440"/>
      <c r="S51" s="451">
        <f>SUM(S47:S50)</f>
        <v>3</v>
      </c>
      <c r="T51" s="440"/>
      <c r="U51" s="451">
        <f>SUM(U47:U50)</f>
        <v>3</v>
      </c>
      <c r="V51" s="451"/>
      <c r="W51" s="463">
        <f>SUM(W47:W50)</f>
        <v>3</v>
      </c>
      <c r="X51" s="440"/>
      <c r="Y51" s="451">
        <f>SUM(Y47:Y50)</f>
        <v>1</v>
      </c>
      <c r="Z51" s="440"/>
      <c r="AA51" s="462"/>
      <c r="AB51" s="447"/>
      <c r="AC51" s="420"/>
    </row>
    <row r="52" spans="1:29" ht="13.9" customHeight="1" x14ac:dyDescent="0.15">
      <c r="A52" s="465" t="s">
        <v>25</v>
      </c>
      <c r="B52" s="427">
        <v>12</v>
      </c>
      <c r="C52" s="87">
        <v>1</v>
      </c>
      <c r="D52" s="82" t="s">
        <v>62</v>
      </c>
      <c r="E52" s="83">
        <v>1</v>
      </c>
      <c r="F52" s="82" t="s">
        <v>61</v>
      </c>
      <c r="G52" s="83">
        <v>1</v>
      </c>
      <c r="H52" s="82" t="s">
        <v>60</v>
      </c>
      <c r="I52" s="83">
        <v>1</v>
      </c>
      <c r="J52" s="82" t="s">
        <v>59</v>
      </c>
      <c r="K52" s="83"/>
      <c r="L52" s="82"/>
      <c r="M52" s="83">
        <v>1</v>
      </c>
      <c r="N52" s="82" t="s">
        <v>58</v>
      </c>
      <c r="O52" s="83">
        <v>1</v>
      </c>
      <c r="P52" s="82" t="s">
        <v>57</v>
      </c>
      <c r="Q52" s="83">
        <v>1</v>
      </c>
      <c r="R52" s="82" t="s">
        <v>56</v>
      </c>
      <c r="S52" s="72">
        <v>1</v>
      </c>
      <c r="T52" s="82" t="s">
        <v>55</v>
      </c>
      <c r="U52" s="83">
        <v>2</v>
      </c>
      <c r="V52" s="82" t="s">
        <v>54</v>
      </c>
      <c r="W52" s="83"/>
      <c r="X52" s="81"/>
      <c r="Y52" s="83"/>
      <c r="Z52" s="86"/>
      <c r="AA52" s="461">
        <f>SUM(C55:Z55)</f>
        <v>12</v>
      </c>
      <c r="AB52" s="445">
        <v>12</v>
      </c>
      <c r="AC52" s="476" t="s">
        <v>25</v>
      </c>
    </row>
    <row r="53" spans="1:29" ht="13.9" customHeight="1" x14ac:dyDescent="0.15">
      <c r="A53" s="466"/>
      <c r="B53" s="400"/>
      <c r="C53" s="84"/>
      <c r="D53" s="73"/>
      <c r="E53" s="72"/>
      <c r="F53" s="73"/>
      <c r="G53" s="72"/>
      <c r="H53" s="73"/>
      <c r="I53" s="72"/>
      <c r="J53" s="73"/>
      <c r="K53" s="72"/>
      <c r="L53" s="73"/>
      <c r="M53" s="72">
        <v>1</v>
      </c>
      <c r="N53" s="85" t="s">
        <v>53</v>
      </c>
      <c r="O53" s="72"/>
      <c r="P53" s="73"/>
      <c r="Q53" s="72"/>
      <c r="R53" s="73"/>
      <c r="S53" s="72">
        <v>1</v>
      </c>
      <c r="T53" s="73" t="s">
        <v>52</v>
      </c>
      <c r="U53" s="72"/>
      <c r="V53" s="73"/>
      <c r="W53" s="72"/>
      <c r="X53" s="73"/>
      <c r="Y53" s="72"/>
      <c r="Z53" s="71"/>
      <c r="AA53" s="462"/>
      <c r="AB53" s="446"/>
      <c r="AC53" s="477"/>
    </row>
    <row r="54" spans="1:29" ht="13.9" customHeight="1" x14ac:dyDescent="0.15">
      <c r="A54" s="466"/>
      <c r="B54" s="400"/>
      <c r="C54" s="84"/>
      <c r="D54" s="73"/>
      <c r="E54" s="72"/>
      <c r="F54" s="73"/>
      <c r="G54" s="72"/>
      <c r="H54" s="73"/>
      <c r="I54" s="72"/>
      <c r="J54" s="73"/>
      <c r="K54" s="72"/>
      <c r="L54" s="73"/>
      <c r="M54" s="72"/>
      <c r="N54" s="73"/>
      <c r="O54" s="72"/>
      <c r="P54" s="73"/>
      <c r="Q54" s="72"/>
      <c r="R54" s="73"/>
      <c r="S54" s="72"/>
      <c r="T54" s="73"/>
      <c r="U54" s="72"/>
      <c r="V54" s="73"/>
      <c r="W54" s="72"/>
      <c r="X54" s="73"/>
      <c r="Y54" s="72"/>
      <c r="Z54" s="71"/>
      <c r="AA54" s="462"/>
      <c r="AB54" s="446"/>
      <c r="AC54" s="477"/>
    </row>
    <row r="55" spans="1:29" ht="13.9" customHeight="1" x14ac:dyDescent="0.15">
      <c r="A55" s="467"/>
      <c r="B55" s="468"/>
      <c r="C55" s="448">
        <f>SUM(C52:C54)</f>
        <v>1</v>
      </c>
      <c r="D55" s="449"/>
      <c r="E55" s="448">
        <f>SUM(E52:E54)</f>
        <v>1</v>
      </c>
      <c r="F55" s="449"/>
      <c r="G55" s="448">
        <f>SUM(G52:G54)</f>
        <v>1</v>
      </c>
      <c r="H55" s="449"/>
      <c r="I55" s="448">
        <f>SUM(I52:I54)</f>
        <v>1</v>
      </c>
      <c r="J55" s="449"/>
      <c r="K55" s="448">
        <f>SUM(K52:K54)</f>
        <v>0</v>
      </c>
      <c r="L55" s="449"/>
      <c r="M55" s="448">
        <f>SUM(M52:M54)</f>
        <v>2</v>
      </c>
      <c r="N55" s="449"/>
      <c r="O55" s="448">
        <f>SUM(O52:O54)</f>
        <v>1</v>
      </c>
      <c r="P55" s="449"/>
      <c r="Q55" s="448">
        <f>SUM(Q52:Q54)</f>
        <v>1</v>
      </c>
      <c r="R55" s="449"/>
      <c r="S55" s="448">
        <f>SUM(S52:S54)</f>
        <v>2</v>
      </c>
      <c r="T55" s="449"/>
      <c r="U55" s="448">
        <f>SUM(U52:U54)</f>
        <v>2</v>
      </c>
      <c r="V55" s="449"/>
      <c r="W55" s="448">
        <f>SUM(W52:W54)</f>
        <v>0</v>
      </c>
      <c r="X55" s="449"/>
      <c r="Y55" s="448">
        <f>SUM(Y52:Y54)</f>
        <v>0</v>
      </c>
      <c r="Z55" s="449"/>
      <c r="AA55" s="469"/>
      <c r="AB55" s="470"/>
      <c r="AC55" s="478"/>
    </row>
    <row r="56" spans="1:29" ht="13.9" customHeight="1" x14ac:dyDescent="0.15">
      <c r="A56" s="47" t="s">
        <v>24</v>
      </c>
      <c r="B56" s="48">
        <v>23</v>
      </c>
      <c r="C56" s="28">
        <v>6</v>
      </c>
      <c r="D56" s="40" t="s">
        <v>51</v>
      </c>
      <c r="E56" s="30">
        <v>8</v>
      </c>
      <c r="F56" s="41" t="s">
        <v>51</v>
      </c>
      <c r="G56" s="28">
        <v>9</v>
      </c>
      <c r="H56" s="41" t="s">
        <v>51</v>
      </c>
      <c r="I56" s="28">
        <v>6</v>
      </c>
      <c r="J56" s="41" t="s">
        <v>51</v>
      </c>
      <c r="K56" s="28"/>
      <c r="L56" s="41"/>
      <c r="M56" s="28">
        <v>8</v>
      </c>
      <c r="N56" s="41" t="s">
        <v>50</v>
      </c>
      <c r="O56" s="28">
        <v>8</v>
      </c>
      <c r="P56" s="41" t="s">
        <v>50</v>
      </c>
      <c r="Q56" s="28">
        <v>8</v>
      </c>
      <c r="R56" s="41" t="s">
        <v>50</v>
      </c>
      <c r="S56" s="28">
        <v>8</v>
      </c>
      <c r="T56" s="41" t="s">
        <v>50</v>
      </c>
      <c r="U56" s="28">
        <v>6</v>
      </c>
      <c r="V56" s="40" t="s">
        <v>49</v>
      </c>
      <c r="W56" s="30">
        <v>7</v>
      </c>
      <c r="X56" s="41" t="s">
        <v>49</v>
      </c>
      <c r="Y56" s="28">
        <v>6</v>
      </c>
      <c r="Z56" s="40" t="s">
        <v>49</v>
      </c>
      <c r="AA56" s="471">
        <f>SUM(C57:Z57)</f>
        <v>26.666666666666664</v>
      </c>
      <c r="AB56" s="428">
        <v>23</v>
      </c>
      <c r="AC56" s="435" t="s">
        <v>24</v>
      </c>
    </row>
    <row r="57" spans="1:29" ht="13.9" customHeight="1" thickBot="1" x14ac:dyDescent="0.2">
      <c r="A57" s="43" t="s">
        <v>29</v>
      </c>
      <c r="B57" s="44">
        <v>15</v>
      </c>
      <c r="C57" s="473">
        <v>2</v>
      </c>
      <c r="D57" s="474"/>
      <c r="E57" s="475">
        <f>$B$57*E56/45</f>
        <v>2.6666666666666665</v>
      </c>
      <c r="F57" s="475"/>
      <c r="G57" s="481">
        <f>$B$57*G56/45</f>
        <v>3</v>
      </c>
      <c r="H57" s="475"/>
      <c r="I57" s="474">
        <f>$B$57*I56/45</f>
        <v>2</v>
      </c>
      <c r="J57" s="481"/>
      <c r="K57" s="481">
        <f>$B$57*K56/45</f>
        <v>0</v>
      </c>
      <c r="L57" s="475"/>
      <c r="M57" s="481">
        <f>$B$57*M56/45</f>
        <v>2.6666666666666665</v>
      </c>
      <c r="N57" s="475"/>
      <c r="O57" s="481">
        <f>$B$57*O56/45</f>
        <v>2.6666666666666665</v>
      </c>
      <c r="P57" s="475"/>
      <c r="Q57" s="481">
        <f>$B$57*Q56/45</f>
        <v>2.6666666666666665</v>
      </c>
      <c r="R57" s="475"/>
      <c r="S57" s="481">
        <f>$B$57*S56/45</f>
        <v>2.6666666666666665</v>
      </c>
      <c r="T57" s="475"/>
      <c r="U57" s="481">
        <f>$B$57*U56/45</f>
        <v>2</v>
      </c>
      <c r="V57" s="482"/>
      <c r="W57" s="475">
        <f>$B$57*W56/45</f>
        <v>2.3333333333333335</v>
      </c>
      <c r="X57" s="475"/>
      <c r="Y57" s="481">
        <f>$B$57*Y56/45</f>
        <v>2</v>
      </c>
      <c r="Z57" s="475"/>
      <c r="AA57" s="472"/>
      <c r="AB57" s="430"/>
      <c r="AC57" s="401"/>
    </row>
    <row r="58" spans="1:29" ht="13.9" customHeight="1" x14ac:dyDescent="0.15">
      <c r="A58" s="464" t="s">
        <v>14</v>
      </c>
      <c r="B58" s="427">
        <v>34</v>
      </c>
      <c r="C58" s="80">
        <v>1</v>
      </c>
      <c r="D58" s="81" t="s">
        <v>48</v>
      </c>
      <c r="E58" s="80">
        <v>1</v>
      </c>
      <c r="F58" s="82" t="s">
        <v>48</v>
      </c>
      <c r="G58" s="80">
        <v>2</v>
      </c>
      <c r="H58" s="82" t="s">
        <v>48</v>
      </c>
      <c r="I58" s="80">
        <v>2</v>
      </c>
      <c r="J58" s="82" t="s">
        <v>48</v>
      </c>
      <c r="K58" s="83"/>
      <c r="L58" s="82"/>
      <c r="M58" s="80">
        <v>2</v>
      </c>
      <c r="N58" s="82" t="s">
        <v>48</v>
      </c>
      <c r="O58" s="80">
        <v>2</v>
      </c>
      <c r="P58" s="82" t="s">
        <v>48</v>
      </c>
      <c r="Q58" s="80">
        <v>2</v>
      </c>
      <c r="R58" s="82" t="s">
        <v>48</v>
      </c>
      <c r="S58" s="80">
        <v>2</v>
      </c>
      <c r="T58" s="82" t="s">
        <v>48</v>
      </c>
      <c r="U58" s="80">
        <v>1</v>
      </c>
      <c r="V58" s="82" t="s">
        <v>48</v>
      </c>
      <c r="W58" s="80">
        <v>2</v>
      </c>
      <c r="X58" s="81" t="s">
        <v>48</v>
      </c>
      <c r="Y58" s="80">
        <v>2</v>
      </c>
      <c r="Z58" s="79" t="s">
        <v>48</v>
      </c>
      <c r="AA58" s="461">
        <f>SUM(C62:Z62)</f>
        <v>37</v>
      </c>
      <c r="AB58" s="445">
        <v>34</v>
      </c>
      <c r="AC58" s="413" t="s">
        <v>14</v>
      </c>
    </row>
    <row r="59" spans="1:29" ht="13.9" customHeight="1" x14ac:dyDescent="0.15">
      <c r="A59" s="490"/>
      <c r="B59" s="400"/>
      <c r="C59" s="75">
        <v>1</v>
      </c>
      <c r="D59" s="73" t="s">
        <v>47</v>
      </c>
      <c r="E59" s="75">
        <v>1</v>
      </c>
      <c r="F59" s="73" t="s">
        <v>47</v>
      </c>
      <c r="G59" s="75">
        <v>1</v>
      </c>
      <c r="H59" s="73" t="s">
        <v>47</v>
      </c>
      <c r="I59" s="75">
        <v>1</v>
      </c>
      <c r="J59" s="74" t="s">
        <v>47</v>
      </c>
      <c r="K59" s="74"/>
      <c r="L59" s="73"/>
      <c r="M59" s="75">
        <v>1</v>
      </c>
      <c r="N59" s="73" t="s">
        <v>47</v>
      </c>
      <c r="O59" s="75">
        <v>1</v>
      </c>
      <c r="P59" s="73" t="s">
        <v>47</v>
      </c>
      <c r="Q59" s="75">
        <v>1</v>
      </c>
      <c r="R59" s="73" t="s">
        <v>47</v>
      </c>
      <c r="S59" s="75">
        <v>1</v>
      </c>
      <c r="T59" s="73" t="s">
        <v>47</v>
      </c>
      <c r="U59" s="75">
        <v>1</v>
      </c>
      <c r="V59" s="73" t="s">
        <v>47</v>
      </c>
      <c r="W59" s="75">
        <v>1</v>
      </c>
      <c r="X59" s="73" t="s">
        <v>47</v>
      </c>
      <c r="Y59" s="75">
        <v>2</v>
      </c>
      <c r="Z59" s="74" t="s">
        <v>47</v>
      </c>
      <c r="AA59" s="462"/>
      <c r="AB59" s="446"/>
      <c r="AC59" s="479"/>
    </row>
    <row r="60" spans="1:29" ht="13.9" customHeight="1" x14ac:dyDescent="0.15">
      <c r="A60" s="490"/>
      <c r="B60" s="400"/>
      <c r="C60" s="75">
        <v>2</v>
      </c>
      <c r="D60" s="77" t="s">
        <v>46</v>
      </c>
      <c r="E60" s="75"/>
      <c r="F60" s="76"/>
      <c r="G60" s="75"/>
      <c r="H60" s="76"/>
      <c r="I60" s="75">
        <v>1</v>
      </c>
      <c r="J60" s="78" t="s">
        <v>46</v>
      </c>
      <c r="K60" s="74"/>
      <c r="L60" s="73"/>
      <c r="M60" s="75"/>
      <c r="N60" s="76"/>
      <c r="O60" s="75"/>
      <c r="P60" s="76"/>
      <c r="Q60" s="75"/>
      <c r="R60" s="76"/>
      <c r="S60" s="75">
        <v>1</v>
      </c>
      <c r="T60" s="77" t="s">
        <v>46</v>
      </c>
      <c r="U60" s="75"/>
      <c r="V60" s="76"/>
      <c r="W60" s="75"/>
      <c r="X60" s="76"/>
      <c r="Y60" s="75">
        <v>2</v>
      </c>
      <c r="Z60" s="71" t="s">
        <v>46</v>
      </c>
      <c r="AA60" s="462"/>
      <c r="AB60" s="446"/>
      <c r="AC60" s="479"/>
    </row>
    <row r="61" spans="1:29" ht="13.9" customHeight="1" x14ac:dyDescent="0.15">
      <c r="A61" s="490"/>
      <c r="B61" s="400"/>
      <c r="C61" s="72"/>
      <c r="D61" s="73"/>
      <c r="E61" s="72"/>
      <c r="F61" s="73"/>
      <c r="G61" s="72"/>
      <c r="H61" s="73"/>
      <c r="I61" s="72"/>
      <c r="J61" s="74"/>
      <c r="K61" s="74"/>
      <c r="L61" s="73"/>
      <c r="M61" s="72"/>
      <c r="N61" s="73"/>
      <c r="O61" s="72"/>
      <c r="P61" s="73"/>
      <c r="Q61" s="72"/>
      <c r="R61" s="73"/>
      <c r="S61" s="72"/>
      <c r="T61" s="73"/>
      <c r="U61" s="72"/>
      <c r="V61" s="73"/>
      <c r="W61" s="72"/>
      <c r="X61" s="73"/>
      <c r="Y61" s="72"/>
      <c r="Z61" s="71"/>
      <c r="AA61" s="462"/>
      <c r="AB61" s="446"/>
      <c r="AC61" s="479"/>
    </row>
    <row r="62" spans="1:29" ht="13.9" customHeight="1" thickBot="1" x14ac:dyDescent="0.2">
      <c r="A62" s="491"/>
      <c r="B62" s="401"/>
      <c r="C62" s="451">
        <f>SUM(C58:C61)</f>
        <v>4</v>
      </c>
      <c r="D62" s="440"/>
      <c r="E62" s="463">
        <f>SUM(E58:E61)</f>
        <v>2</v>
      </c>
      <c r="F62" s="440"/>
      <c r="G62" s="451">
        <f>SUM(G58:G61)</f>
        <v>3</v>
      </c>
      <c r="H62" s="440"/>
      <c r="I62" s="451">
        <f>SUM(I58:I61)</f>
        <v>4</v>
      </c>
      <c r="J62" s="451"/>
      <c r="K62" s="444">
        <f>SUM(K58:K61)</f>
        <v>0</v>
      </c>
      <c r="L62" s="440"/>
      <c r="M62" s="451">
        <f>SUM(M58:M61)</f>
        <v>3</v>
      </c>
      <c r="N62" s="440"/>
      <c r="O62" s="451">
        <f>SUM(O58:O61)</f>
        <v>3</v>
      </c>
      <c r="P62" s="440"/>
      <c r="Q62" s="451">
        <f>SUM(Q58:Q61)</f>
        <v>3</v>
      </c>
      <c r="R62" s="440"/>
      <c r="S62" s="451">
        <f>SUM(S58:S61)</f>
        <v>4</v>
      </c>
      <c r="T62" s="440"/>
      <c r="U62" s="451">
        <f>SUM(U58:U61)</f>
        <v>2</v>
      </c>
      <c r="V62" s="440"/>
      <c r="W62" s="451">
        <f>SUM(W58:W61)</f>
        <v>3</v>
      </c>
      <c r="X62" s="440"/>
      <c r="Y62" s="451">
        <f>SUM(Y58:Y61)</f>
        <v>6</v>
      </c>
      <c r="Z62" s="440"/>
      <c r="AA62" s="462"/>
      <c r="AB62" s="447"/>
      <c r="AC62" s="480"/>
    </row>
    <row r="63" spans="1:29" ht="13.9" customHeight="1" x14ac:dyDescent="0.15">
      <c r="A63" s="51" t="s">
        <v>13</v>
      </c>
      <c r="B63" s="483"/>
      <c r="C63" s="34"/>
      <c r="D63" s="484"/>
      <c r="E63" s="36"/>
      <c r="F63" s="484"/>
      <c r="G63" s="34"/>
      <c r="H63" s="484"/>
      <c r="I63" s="34"/>
      <c r="J63" s="487"/>
      <c r="K63" s="38"/>
      <c r="L63" s="484"/>
      <c r="M63" s="34"/>
      <c r="N63" s="484"/>
      <c r="O63" s="34"/>
      <c r="P63" s="484"/>
      <c r="Q63" s="34"/>
      <c r="R63" s="484"/>
      <c r="S63" s="34"/>
      <c r="T63" s="484"/>
      <c r="U63" s="34"/>
      <c r="V63" s="487"/>
      <c r="W63" s="36"/>
      <c r="X63" s="484"/>
      <c r="Y63" s="34"/>
      <c r="Z63" s="484"/>
      <c r="AA63" s="431">
        <f>SUM(C66:Z66)</f>
        <v>21.665862633333333</v>
      </c>
      <c r="AB63" s="492"/>
      <c r="AC63" s="52" t="s">
        <v>13</v>
      </c>
    </row>
    <row r="64" spans="1:29" ht="13.9" customHeight="1" x14ac:dyDescent="0.15">
      <c r="A64" s="45" t="s">
        <v>26</v>
      </c>
      <c r="B64" s="483"/>
      <c r="C64" s="22"/>
      <c r="D64" s="485"/>
      <c r="E64" s="24"/>
      <c r="F64" s="485"/>
      <c r="G64" s="22"/>
      <c r="H64" s="485"/>
      <c r="I64" s="22"/>
      <c r="J64" s="488"/>
      <c r="K64" s="26"/>
      <c r="L64" s="485"/>
      <c r="M64" s="22"/>
      <c r="N64" s="485"/>
      <c r="O64" s="22"/>
      <c r="P64" s="485"/>
      <c r="Q64" s="22"/>
      <c r="R64" s="485"/>
      <c r="S64" s="22"/>
      <c r="T64" s="485"/>
      <c r="U64" s="22"/>
      <c r="V64" s="488"/>
      <c r="W64" s="24"/>
      <c r="X64" s="485"/>
      <c r="Y64" s="22"/>
      <c r="Z64" s="485"/>
      <c r="AA64" s="432"/>
      <c r="AB64" s="492"/>
      <c r="AC64" s="46" t="s">
        <v>26</v>
      </c>
    </row>
    <row r="65" spans="1:29" ht="13.9" customHeight="1" x14ac:dyDescent="0.15">
      <c r="A65" s="45" t="s">
        <v>27</v>
      </c>
      <c r="B65" s="483"/>
      <c r="C65" s="69">
        <v>3.6666666666666665</v>
      </c>
      <c r="D65" s="486"/>
      <c r="E65" s="70">
        <v>2.6666666666666665</v>
      </c>
      <c r="F65" s="486"/>
      <c r="G65" s="22">
        <v>1</v>
      </c>
      <c r="H65" s="486"/>
      <c r="I65" s="69">
        <v>1.3333333000000001</v>
      </c>
      <c r="J65" s="489"/>
      <c r="K65" s="26"/>
      <c r="L65" s="486"/>
      <c r="M65" s="69">
        <v>1.6666000000000001</v>
      </c>
      <c r="N65" s="486"/>
      <c r="O65" s="69">
        <v>2.6666666666666665</v>
      </c>
      <c r="P65" s="486"/>
      <c r="Q65" s="69">
        <v>1.6666000000000001</v>
      </c>
      <c r="R65" s="486"/>
      <c r="S65" s="22">
        <v>2.6659999999999999</v>
      </c>
      <c r="T65" s="486"/>
      <c r="U65" s="69">
        <v>1.3333333333333333</v>
      </c>
      <c r="V65" s="489"/>
      <c r="W65" s="70">
        <v>0.33333000000000002</v>
      </c>
      <c r="X65" s="486"/>
      <c r="Y65" s="69">
        <v>2.6666660000000002</v>
      </c>
      <c r="Z65" s="486"/>
      <c r="AA65" s="432"/>
      <c r="AB65" s="492"/>
      <c r="AC65" s="46" t="s">
        <v>27</v>
      </c>
    </row>
    <row r="66" spans="1:29" ht="13.9" customHeight="1" thickBot="1" x14ac:dyDescent="0.2">
      <c r="A66" s="49"/>
      <c r="B66" s="483"/>
      <c r="C66" s="450">
        <f>SUM(C63:C65)</f>
        <v>3.6666666666666665</v>
      </c>
      <c r="D66" s="493"/>
      <c r="E66" s="497">
        <f>SUM(E63:E65)</f>
        <v>2.6666666666666665</v>
      </c>
      <c r="F66" s="493"/>
      <c r="G66" s="497">
        <f>SUM(G63:G65)</f>
        <v>1</v>
      </c>
      <c r="H66" s="493"/>
      <c r="I66" s="450">
        <f>SUM(I63:I65)</f>
        <v>1.3333333000000001</v>
      </c>
      <c r="J66" s="450"/>
      <c r="K66" s="439">
        <f>SUM(K63:K65)</f>
        <v>0</v>
      </c>
      <c r="L66" s="493"/>
      <c r="M66" s="450">
        <f>SUM(M63:M65)</f>
        <v>1.6666000000000001</v>
      </c>
      <c r="N66" s="493"/>
      <c r="O66" s="450">
        <f>SUM(O63:O65)</f>
        <v>2.6666666666666665</v>
      </c>
      <c r="P66" s="493"/>
      <c r="Q66" s="450">
        <f>SUM(Q63:Q65)</f>
        <v>1.6666000000000001</v>
      </c>
      <c r="R66" s="493"/>
      <c r="S66" s="450">
        <f>SUM(S63:S65)</f>
        <v>2.6659999999999999</v>
      </c>
      <c r="T66" s="493"/>
      <c r="U66" s="450">
        <f>SUM(U63:U65)</f>
        <v>1.3333333333333333</v>
      </c>
      <c r="V66" s="450"/>
      <c r="W66" s="497">
        <f>SUM(W63:W65)</f>
        <v>0.33333000000000002</v>
      </c>
      <c r="X66" s="493"/>
      <c r="Y66" s="450">
        <f>SUM(Y63:Y65)</f>
        <v>2.6666660000000002</v>
      </c>
      <c r="Z66" s="493"/>
      <c r="AA66" s="496"/>
      <c r="AB66" s="492"/>
      <c r="AC66" s="50"/>
    </row>
    <row r="67" spans="1:29" ht="13.9" customHeight="1" x14ac:dyDescent="0.15">
      <c r="A67" s="421" t="s">
        <v>28</v>
      </c>
      <c r="B67" s="500"/>
      <c r="C67" s="16"/>
      <c r="D67" s="17"/>
      <c r="E67" s="18"/>
      <c r="F67" s="19"/>
      <c r="G67" s="16"/>
      <c r="H67" s="19"/>
      <c r="I67" s="16"/>
      <c r="J67" s="17"/>
      <c r="K67" s="20"/>
      <c r="L67" s="19"/>
      <c r="M67" s="16"/>
      <c r="N67" s="19"/>
      <c r="O67" s="16"/>
      <c r="P67" s="19"/>
      <c r="Q67" s="16"/>
      <c r="R67" s="19"/>
      <c r="S67" s="16"/>
      <c r="T67" s="19"/>
      <c r="U67" s="16"/>
      <c r="V67" s="17"/>
      <c r="W67" s="18"/>
      <c r="X67" s="19"/>
      <c r="Y67" s="16"/>
      <c r="Z67" s="17"/>
      <c r="AA67" s="461">
        <f>SUM(C71:Z71)</f>
        <v>0</v>
      </c>
      <c r="AB67" s="494"/>
      <c r="AC67" s="419" t="s">
        <v>28</v>
      </c>
    </row>
    <row r="68" spans="1:29" ht="13.9" customHeight="1" x14ac:dyDescent="0.15">
      <c r="A68" s="423"/>
      <c r="B68" s="483"/>
      <c r="C68" s="22"/>
      <c r="D68" s="23"/>
      <c r="E68" s="24"/>
      <c r="F68" s="25"/>
      <c r="G68" s="22"/>
      <c r="H68" s="25"/>
      <c r="I68" s="22"/>
      <c r="J68" s="23"/>
      <c r="K68" s="26"/>
      <c r="L68" s="25"/>
      <c r="M68" s="22"/>
      <c r="N68" s="25"/>
      <c r="O68" s="22"/>
      <c r="P68" s="25"/>
      <c r="Q68" s="22"/>
      <c r="R68" s="25"/>
      <c r="S68" s="22"/>
      <c r="T68" s="25"/>
      <c r="U68" s="22"/>
      <c r="V68" s="23"/>
      <c r="W68" s="24"/>
      <c r="X68" s="25"/>
      <c r="Y68" s="22"/>
      <c r="Z68" s="23"/>
      <c r="AA68" s="462"/>
      <c r="AB68" s="492"/>
      <c r="AC68" s="434"/>
    </row>
    <row r="69" spans="1:29" ht="13.9" customHeight="1" x14ac:dyDescent="0.15">
      <c r="A69" s="423"/>
      <c r="B69" s="483"/>
      <c r="C69" s="22"/>
      <c r="D69" s="23"/>
      <c r="E69" s="24"/>
      <c r="F69" s="25"/>
      <c r="G69" s="22"/>
      <c r="H69" s="25"/>
      <c r="I69" s="22"/>
      <c r="J69" s="23"/>
      <c r="K69" s="26"/>
      <c r="L69" s="25"/>
      <c r="M69" s="22"/>
      <c r="N69" s="25"/>
      <c r="O69" s="22"/>
      <c r="P69" s="25"/>
      <c r="Q69" s="22"/>
      <c r="R69" s="25"/>
      <c r="S69" s="22"/>
      <c r="T69" s="25"/>
      <c r="U69" s="22"/>
      <c r="V69" s="23"/>
      <c r="W69" s="24"/>
      <c r="X69" s="25"/>
      <c r="Y69" s="22"/>
      <c r="Z69" s="23"/>
      <c r="AA69" s="462"/>
      <c r="AB69" s="492"/>
      <c r="AC69" s="434"/>
    </row>
    <row r="70" spans="1:29" ht="13.9" customHeight="1" x14ac:dyDescent="0.15">
      <c r="A70" s="423"/>
      <c r="B70" s="483"/>
      <c r="C70" s="22"/>
      <c r="D70" s="23"/>
      <c r="E70" s="24"/>
      <c r="F70" s="25"/>
      <c r="G70" s="22"/>
      <c r="H70" s="25"/>
      <c r="I70" s="22"/>
      <c r="J70" s="23"/>
      <c r="K70" s="26"/>
      <c r="L70" s="25"/>
      <c r="M70" s="22"/>
      <c r="N70" s="25"/>
      <c r="O70" s="22"/>
      <c r="P70" s="25"/>
      <c r="Q70" s="22"/>
      <c r="R70" s="25"/>
      <c r="S70" s="22"/>
      <c r="T70" s="25"/>
      <c r="U70" s="22"/>
      <c r="V70" s="23"/>
      <c r="W70" s="24"/>
      <c r="X70" s="25"/>
      <c r="Y70" s="22"/>
      <c r="Z70" s="23"/>
      <c r="AA70" s="462"/>
      <c r="AB70" s="492"/>
      <c r="AC70" s="434"/>
    </row>
    <row r="71" spans="1:29" ht="13.9" customHeight="1" thickBot="1" x14ac:dyDescent="0.2">
      <c r="A71" s="444"/>
      <c r="B71" s="501"/>
      <c r="C71" s="451">
        <f>SUM(C67:C70)</f>
        <v>0</v>
      </c>
      <c r="D71" s="440"/>
      <c r="E71" s="463">
        <f>SUM(E67:E70)</f>
        <v>0</v>
      </c>
      <c r="F71" s="440"/>
      <c r="G71" s="463">
        <f>SUM(G67:G70)</f>
        <v>0</v>
      </c>
      <c r="H71" s="440"/>
      <c r="I71" s="463">
        <f>SUM(I67:I70)</f>
        <v>0</v>
      </c>
      <c r="J71" s="451"/>
      <c r="K71" s="444">
        <f>SUM(K67:K70)</f>
        <v>0</v>
      </c>
      <c r="L71" s="440"/>
      <c r="M71" s="451">
        <f>SUM(M67:M70)</f>
        <v>0</v>
      </c>
      <c r="N71" s="440"/>
      <c r="O71" s="451">
        <f>SUM(O67:O70)</f>
        <v>0</v>
      </c>
      <c r="P71" s="440"/>
      <c r="Q71" s="451">
        <f>SUM(Q67:Q70)</f>
        <v>0</v>
      </c>
      <c r="R71" s="440"/>
      <c r="S71" s="451">
        <f>SUM(S67:S70)</f>
        <v>0</v>
      </c>
      <c r="T71" s="440"/>
      <c r="U71" s="451">
        <f>SUM(U67:U70)</f>
        <v>0</v>
      </c>
      <c r="V71" s="451"/>
      <c r="W71" s="463">
        <f>SUM(W67:W70)</f>
        <v>0</v>
      </c>
      <c r="X71" s="440"/>
      <c r="Y71" s="451">
        <f>SUM(Y67:Y70)</f>
        <v>0</v>
      </c>
      <c r="Z71" s="440"/>
      <c r="AA71" s="462"/>
      <c r="AB71" s="495"/>
      <c r="AC71" s="420"/>
    </row>
    <row r="72" spans="1:29" ht="22.5" customHeight="1" thickBot="1" x14ac:dyDescent="0.2">
      <c r="A72" s="12"/>
      <c r="B72" s="13">
        <f>SUM(B6:B56)+B58</f>
        <v>885</v>
      </c>
      <c r="C72" s="498">
        <f>C16+C20+C26+C31+C36+C41+C46+C51+C55+C57+C62+C66+C71</f>
        <v>71.99996666666668</v>
      </c>
      <c r="D72" s="499"/>
      <c r="E72" s="498">
        <f>E16+E20+E26+E31+E36+E41+E46+E51+E55+E57+E62+E66+E71</f>
        <v>88.666633333333351</v>
      </c>
      <c r="F72" s="499"/>
      <c r="G72" s="498">
        <f>G16+G20+G26+G31+G36+G41+G46+G51+G55+G57+G62+G66+G71</f>
        <v>108</v>
      </c>
      <c r="H72" s="499"/>
      <c r="I72" s="498">
        <f>I16+I20+I26+I31+I36+I41+I46+I51+I55+I57+I62+I66+I71</f>
        <v>60.999933300000002</v>
      </c>
      <c r="J72" s="499"/>
      <c r="K72" s="498">
        <f>K16+K20+K26+K31+K36+K41+K46+K51+K55+K57+K62+K66+K71</f>
        <v>0</v>
      </c>
      <c r="L72" s="499"/>
      <c r="M72" s="498">
        <f>M16+M20+M26+M31+M36+M41+M46+M51+M55+M57+M62+M66+M71</f>
        <v>92.666566666666682</v>
      </c>
      <c r="N72" s="499"/>
      <c r="O72" s="498">
        <f>O16+O20+O26+O31+O36+O41+O46+O51+O55+O57+O62+O66+O71</f>
        <v>91.665933333333342</v>
      </c>
      <c r="P72" s="499"/>
      <c r="Q72" s="498">
        <f>Q16+Q20+Q26+Q31+Q36+Q41+Q46+Q51+Q55+Q57+Q62+Q66+Q71</f>
        <v>91.666266666666672</v>
      </c>
      <c r="R72" s="499"/>
      <c r="S72" s="498">
        <f>S16+S20+S26+S31+S36+S41+S46+S51+S55+S57+S62+S66+S71</f>
        <v>87.665266666666668</v>
      </c>
      <c r="T72" s="499"/>
      <c r="U72" s="498">
        <f>U16+U20+U26+U31+U36+U41+U46+U51+U55+U57+U62+U66+U71</f>
        <v>73.333333333333329</v>
      </c>
      <c r="V72" s="499"/>
      <c r="W72" s="498">
        <f>W16+W20+W26+W31+W36+W41+W46+W51+W55+W57+W62+W66+W71</f>
        <v>88.666663333333332</v>
      </c>
      <c r="X72" s="499"/>
      <c r="Y72" s="498">
        <f>Y16+Y20+Y26+Y31+Y36+Y41+Y46+Y51+Y55+Y57+Y62+Y66+Y71</f>
        <v>79.999666000000005</v>
      </c>
      <c r="Z72" s="499"/>
      <c r="AA72" s="14">
        <f>SUM(AA6:AA71)</f>
        <v>935.33022929999993</v>
      </c>
      <c r="AB72" s="15">
        <f>SUM(AB6:AB56)+AB58</f>
        <v>885</v>
      </c>
      <c r="AC72" s="13"/>
    </row>
  </sheetData>
  <mergeCells count="262">
    <mergeCell ref="Y72:Z72"/>
    <mergeCell ref="Y71:Z71"/>
    <mergeCell ref="C72:D72"/>
    <mergeCell ref="E72:F72"/>
    <mergeCell ref="G72:H72"/>
    <mergeCell ref="I72:J72"/>
    <mergeCell ref="K72:L72"/>
    <mergeCell ref="M72:N72"/>
    <mergeCell ref="A67:A71"/>
    <mergeCell ref="B67:B71"/>
    <mergeCell ref="U71:V71"/>
    <mergeCell ref="W71:X71"/>
    <mergeCell ref="O72:P72"/>
    <mergeCell ref="Q72:R72"/>
    <mergeCell ref="S72:T72"/>
    <mergeCell ref="M71:N71"/>
    <mergeCell ref="O71:P71"/>
    <mergeCell ref="Q71:R71"/>
    <mergeCell ref="S71:T71"/>
    <mergeCell ref="U72:V72"/>
    <mergeCell ref="W72:X72"/>
    <mergeCell ref="AA67:AA71"/>
    <mergeCell ref="AB67:AB71"/>
    <mergeCell ref="AC67:AC71"/>
    <mergeCell ref="C71:D71"/>
    <mergeCell ref="E71:F71"/>
    <mergeCell ref="G71:H71"/>
    <mergeCell ref="I71:J71"/>
    <mergeCell ref="K71:L71"/>
    <mergeCell ref="T63:T65"/>
    <mergeCell ref="V63:V65"/>
    <mergeCell ref="X63:X65"/>
    <mergeCell ref="Z63:Z65"/>
    <mergeCell ref="AA63:AA66"/>
    <mergeCell ref="U66:V66"/>
    <mergeCell ref="W66:X66"/>
    <mergeCell ref="Y66:Z66"/>
    <mergeCell ref="C66:D66"/>
    <mergeCell ref="E66:F66"/>
    <mergeCell ref="G66:H66"/>
    <mergeCell ref="I66:J66"/>
    <mergeCell ref="K66:L66"/>
    <mergeCell ref="M66:N66"/>
    <mergeCell ref="N63:N65"/>
    <mergeCell ref="P63:P65"/>
    <mergeCell ref="AB63:AB66"/>
    <mergeCell ref="O66:P66"/>
    <mergeCell ref="Q66:R66"/>
    <mergeCell ref="S66:T66"/>
    <mergeCell ref="R63:R65"/>
    <mergeCell ref="Y62:Z62"/>
    <mergeCell ref="Q62:R62"/>
    <mergeCell ref="S62:T62"/>
    <mergeCell ref="U62:V62"/>
    <mergeCell ref="AB58:AB62"/>
    <mergeCell ref="B63:B66"/>
    <mergeCell ref="D63:D65"/>
    <mergeCell ref="F63:F65"/>
    <mergeCell ref="H63:H65"/>
    <mergeCell ref="J63:J65"/>
    <mergeCell ref="L63:L65"/>
    <mergeCell ref="A58:A62"/>
    <mergeCell ref="B58:B62"/>
    <mergeCell ref="AA58:AA62"/>
    <mergeCell ref="K62:L62"/>
    <mergeCell ref="M62:N62"/>
    <mergeCell ref="O62:P62"/>
    <mergeCell ref="AC58:AC62"/>
    <mergeCell ref="C62:D62"/>
    <mergeCell ref="E62:F62"/>
    <mergeCell ref="G62:H62"/>
    <mergeCell ref="I62:J62"/>
    <mergeCell ref="W62:X62"/>
    <mergeCell ref="Y57:Z57"/>
    <mergeCell ref="M57:N57"/>
    <mergeCell ref="O57:P57"/>
    <mergeCell ref="Q57:R57"/>
    <mergeCell ref="S57:T57"/>
    <mergeCell ref="U57:V57"/>
    <mergeCell ref="W57:X57"/>
    <mergeCell ref="G57:H57"/>
    <mergeCell ref="I57:J57"/>
    <mergeCell ref="K57:L57"/>
    <mergeCell ref="AC47:AC51"/>
    <mergeCell ref="C51:D51"/>
    <mergeCell ref="E51:F51"/>
    <mergeCell ref="G51:H51"/>
    <mergeCell ref="I51:J51"/>
    <mergeCell ref="AA56:AA57"/>
    <mergeCell ref="AB56:AB57"/>
    <mergeCell ref="AC56:AC57"/>
    <mergeCell ref="C57:D57"/>
    <mergeCell ref="E57:F57"/>
    <mergeCell ref="AC52:AC55"/>
    <mergeCell ref="C55:D55"/>
    <mergeCell ref="E55:F55"/>
    <mergeCell ref="G55:H55"/>
    <mergeCell ref="I55:J55"/>
    <mergeCell ref="W55:X55"/>
    <mergeCell ref="Y55:Z55"/>
    <mergeCell ref="Q55:R55"/>
    <mergeCell ref="S55:T55"/>
    <mergeCell ref="U55:V55"/>
    <mergeCell ref="A47:A51"/>
    <mergeCell ref="B47:B51"/>
    <mergeCell ref="A52:A55"/>
    <mergeCell ref="B52:B55"/>
    <mergeCell ref="AA52:AA55"/>
    <mergeCell ref="AB52:AB55"/>
    <mergeCell ref="AA47:AA51"/>
    <mergeCell ref="AB47:AB51"/>
    <mergeCell ref="U46:V46"/>
    <mergeCell ref="W51:X51"/>
    <mergeCell ref="Y51:Z51"/>
    <mergeCell ref="K51:L51"/>
    <mergeCell ref="M51:N51"/>
    <mergeCell ref="O51:P51"/>
    <mergeCell ref="Q51:R51"/>
    <mergeCell ref="S51:T51"/>
    <mergeCell ref="U51:V51"/>
    <mergeCell ref="AA42:AA46"/>
    <mergeCell ref="AB42:AB46"/>
    <mergeCell ref="A42:A46"/>
    <mergeCell ref="B42:B46"/>
    <mergeCell ref="K55:L55"/>
    <mergeCell ref="M55:N55"/>
    <mergeCell ref="O55:P55"/>
    <mergeCell ref="AC42:AC46"/>
    <mergeCell ref="C46:D46"/>
    <mergeCell ref="E46:F46"/>
    <mergeCell ref="G46:H46"/>
    <mergeCell ref="I46:J46"/>
    <mergeCell ref="W46:X46"/>
    <mergeCell ref="Y46:Z46"/>
    <mergeCell ref="K46:L46"/>
    <mergeCell ref="M41:N41"/>
    <mergeCell ref="O41:P41"/>
    <mergeCell ref="Q41:R41"/>
    <mergeCell ref="S41:T41"/>
    <mergeCell ref="M46:N46"/>
    <mergeCell ref="O46:P46"/>
    <mergeCell ref="Q46:R46"/>
    <mergeCell ref="S46:T46"/>
    <mergeCell ref="A37:A41"/>
    <mergeCell ref="B37:B41"/>
    <mergeCell ref="AA37:AA41"/>
    <mergeCell ref="AB37:AB41"/>
    <mergeCell ref="U41:V41"/>
    <mergeCell ref="W41:X41"/>
    <mergeCell ref="Y41:Z41"/>
    <mergeCell ref="K36:L36"/>
    <mergeCell ref="M36:N36"/>
    <mergeCell ref="C36:D36"/>
    <mergeCell ref="E36:F36"/>
    <mergeCell ref="G36:H36"/>
    <mergeCell ref="AA32:AA36"/>
    <mergeCell ref="AB32:AB36"/>
    <mergeCell ref="AC37:AC41"/>
    <mergeCell ref="C41:D41"/>
    <mergeCell ref="E41:F41"/>
    <mergeCell ref="G41:H41"/>
    <mergeCell ref="I41:J41"/>
    <mergeCell ref="K41:L41"/>
    <mergeCell ref="Y36:Z36"/>
    <mergeCell ref="AC32:AC36"/>
    <mergeCell ref="O31:P31"/>
    <mergeCell ref="Q31:R31"/>
    <mergeCell ref="S31:T31"/>
    <mergeCell ref="W36:X36"/>
    <mergeCell ref="O36:P36"/>
    <mergeCell ref="Q36:R36"/>
    <mergeCell ref="S36:T36"/>
    <mergeCell ref="U36:V36"/>
    <mergeCell ref="A32:A36"/>
    <mergeCell ref="B32:B36"/>
    <mergeCell ref="I36:J36"/>
    <mergeCell ref="AC27:AC31"/>
    <mergeCell ref="C31:D31"/>
    <mergeCell ref="E31:F31"/>
    <mergeCell ref="G31:H31"/>
    <mergeCell ref="I31:J31"/>
    <mergeCell ref="B21:B26"/>
    <mergeCell ref="AA21:AA26"/>
    <mergeCell ref="AB6:AB20"/>
    <mergeCell ref="AB21:AB26"/>
    <mergeCell ref="U16:V16"/>
    <mergeCell ref="W16:X16"/>
    <mergeCell ref="Y16:Z16"/>
    <mergeCell ref="K16:L16"/>
    <mergeCell ref="M16:N16"/>
    <mergeCell ref="AA17:AA20"/>
    <mergeCell ref="O20:P20"/>
    <mergeCell ref="Q20:R20"/>
    <mergeCell ref="S20:T20"/>
    <mergeCell ref="U20:V20"/>
    <mergeCell ref="W20:X20"/>
    <mergeCell ref="Y20:Z20"/>
    <mergeCell ref="Q26:R26"/>
    <mergeCell ref="S26:T26"/>
    <mergeCell ref="C26:D26"/>
    <mergeCell ref="I4:J4"/>
    <mergeCell ref="E16:F16"/>
    <mergeCell ref="G16:H16"/>
    <mergeCell ref="I16:J16"/>
    <mergeCell ref="A27:A31"/>
    <mergeCell ref="B27:B31"/>
    <mergeCell ref="AA27:AA31"/>
    <mergeCell ref="AB27:AB31"/>
    <mergeCell ref="U31:V31"/>
    <mergeCell ref="W31:X31"/>
    <mergeCell ref="Y31:Z31"/>
    <mergeCell ref="A21:A26"/>
    <mergeCell ref="E26:F26"/>
    <mergeCell ref="G26:H26"/>
    <mergeCell ref="I26:J26"/>
    <mergeCell ref="K26:L26"/>
    <mergeCell ref="M26:N26"/>
    <mergeCell ref="O26:P26"/>
    <mergeCell ref="U26:V26"/>
    <mergeCell ref="W26:X26"/>
    <mergeCell ref="Y26:Z26"/>
    <mergeCell ref="K31:L31"/>
    <mergeCell ref="M31:N31"/>
    <mergeCell ref="A6:A16"/>
    <mergeCell ref="C16:D16"/>
    <mergeCell ref="B6:B20"/>
    <mergeCell ref="A17:A20"/>
    <mergeCell ref="AA6:AA16"/>
    <mergeCell ref="AC6:AC16"/>
    <mergeCell ref="O16:P16"/>
    <mergeCell ref="Q16:R16"/>
    <mergeCell ref="S16:T16"/>
    <mergeCell ref="AC17:AC20"/>
    <mergeCell ref="C20:D20"/>
    <mergeCell ref="E20:F20"/>
    <mergeCell ref="G20:H20"/>
    <mergeCell ref="I20:J20"/>
    <mergeCell ref="K20:L20"/>
    <mergeCell ref="M20:N20"/>
    <mergeCell ref="A4:A5"/>
    <mergeCell ref="B4:B5"/>
    <mergeCell ref="C4:D4"/>
    <mergeCell ref="E4:F4"/>
    <mergeCell ref="G4:H4"/>
    <mergeCell ref="AA4:AA5"/>
    <mergeCell ref="AB4:AB5"/>
    <mergeCell ref="AC4:AC5"/>
    <mergeCell ref="K4:L4"/>
    <mergeCell ref="M4:N4"/>
    <mergeCell ref="O4:P4"/>
    <mergeCell ref="Q4:R4"/>
    <mergeCell ref="S4:T4"/>
    <mergeCell ref="U4:V4"/>
    <mergeCell ref="AC21:AC26"/>
    <mergeCell ref="G1:I1"/>
    <mergeCell ref="Q1:S1"/>
    <mergeCell ref="AA1:AC1"/>
    <mergeCell ref="H2:J3"/>
    <mergeCell ref="R2:T3"/>
    <mergeCell ref="AB2:AG3"/>
    <mergeCell ref="W4:X4"/>
    <mergeCell ref="Y4:Z4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63" orientation="portrait" r:id="rId1"/>
  <colBreaks count="2" manualBreakCount="2">
    <brk id="10" max="85" man="1"/>
    <brk id="20" max="8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91C1A-7261-4486-A751-DB5B3F7B7E3B}">
  <dimension ref="A1:AG70"/>
  <sheetViews>
    <sheetView view="pageBreakPreview" zoomScale="90" zoomScaleNormal="100" zoomScaleSheetLayoutView="90" workbookViewId="0">
      <pane xSplit="2" ySplit="5" topLeftCell="C6" activePane="bottomRight" state="frozen"/>
      <selection activeCell="D2" sqref="D2"/>
      <selection pane="topRight" activeCell="D2" sqref="D2"/>
      <selection pane="bottomLeft" activeCell="D2" sqref="D2"/>
      <selection pane="bottomRight" activeCell="H2" sqref="H2:J3"/>
    </sheetView>
  </sheetViews>
  <sheetFormatPr defaultColWidth="5.5" defaultRowHeight="13.9" customHeight="1" x14ac:dyDescent="0.15"/>
  <cols>
    <col min="1" max="1" width="18.25" style="2" customWidth="1"/>
    <col min="2" max="2" width="7.25" style="2" customWidth="1"/>
    <col min="3" max="3" width="5.5" style="2" customWidth="1"/>
    <col min="4" max="4" width="22.75" style="2" customWidth="1"/>
    <col min="5" max="5" width="5.5" style="2" customWidth="1"/>
    <col min="6" max="6" width="22.75" style="2" customWidth="1"/>
    <col min="7" max="7" width="5.5" style="2" customWidth="1"/>
    <col min="8" max="8" width="22.75" style="2" customWidth="1"/>
    <col min="9" max="9" width="5.5" style="2" customWidth="1"/>
    <col min="10" max="10" width="22.75" style="2" customWidth="1"/>
    <col min="11" max="11" width="5.5" style="2"/>
    <col min="12" max="12" width="22.75" style="2" customWidth="1"/>
    <col min="13" max="13" width="5.5" style="2"/>
    <col min="14" max="14" width="22.75" style="2" customWidth="1"/>
    <col min="15" max="15" width="5.5" style="2"/>
    <col min="16" max="16" width="22.75" style="2" customWidth="1"/>
    <col min="17" max="17" width="5.5" style="2"/>
    <col min="18" max="18" width="22.75" style="2" customWidth="1"/>
    <col min="19" max="19" width="5.5" style="2"/>
    <col min="20" max="20" width="22.75" style="2" customWidth="1"/>
    <col min="21" max="21" width="5.5" style="2"/>
    <col min="22" max="22" width="22.75" style="2" customWidth="1"/>
    <col min="23" max="23" width="6.375" style="2" bestFit="1" customWidth="1"/>
    <col min="24" max="24" width="22.75" style="2" customWidth="1"/>
    <col min="25" max="25" width="5.5" style="2"/>
    <col min="26" max="26" width="22.75" style="2" customWidth="1"/>
    <col min="27" max="27" width="9.125" style="2" customWidth="1"/>
    <col min="28" max="28" width="7.25" style="2" customWidth="1"/>
    <col min="29" max="29" width="18.25" style="2" customWidth="1"/>
    <col min="30" max="16384" width="5.5" style="2"/>
  </cols>
  <sheetData>
    <row r="1" spans="1:33" ht="22.5" customHeight="1" thickTop="1" thickBot="1" x14ac:dyDescent="0.2">
      <c r="A1" s="1" t="s">
        <v>41</v>
      </c>
      <c r="F1" s="3" t="s">
        <v>39</v>
      </c>
      <c r="G1" s="402" t="str">
        <f>[1]第１学年!G1</f>
        <v>問題解決的な学習</v>
      </c>
      <c r="H1" s="403"/>
      <c r="I1" s="404"/>
      <c r="K1" s="1" t="str">
        <f>A1</f>
        <v>令和８年度　第２学年　年間指導計画</v>
      </c>
      <c r="P1" s="3" t="s">
        <v>39</v>
      </c>
      <c r="Q1" s="402" t="str">
        <f>G1</f>
        <v>問題解決的な学習</v>
      </c>
      <c r="R1" s="403"/>
      <c r="S1" s="404"/>
      <c r="U1" s="1" t="str">
        <f>A1</f>
        <v>令和８年度　第２学年　年間指導計画</v>
      </c>
      <c r="Z1" s="3" t="s">
        <v>39</v>
      </c>
      <c r="AA1" s="402" t="str">
        <f>G1</f>
        <v>問題解決的な学習</v>
      </c>
      <c r="AB1" s="403"/>
      <c r="AC1" s="404"/>
    </row>
    <row r="2" spans="1:33" ht="13.9" customHeight="1" thickTop="1" x14ac:dyDescent="0.15">
      <c r="H2" s="405" t="s">
        <v>488</v>
      </c>
      <c r="I2" s="405"/>
      <c r="J2" s="405"/>
      <c r="R2" s="405" t="str">
        <f>H2</f>
        <v>【学校名】江戸川区立第三松江小学校</v>
      </c>
      <c r="S2" s="405"/>
      <c r="T2" s="405"/>
      <c r="Z2" s="4"/>
      <c r="AA2" s="4"/>
      <c r="AB2" s="405" t="str">
        <f>H2</f>
        <v>【学校名】江戸川区立第三松江小学校</v>
      </c>
      <c r="AC2" s="405"/>
      <c r="AD2" s="405"/>
      <c r="AE2" s="405"/>
      <c r="AF2" s="405"/>
      <c r="AG2" s="405"/>
    </row>
    <row r="3" spans="1:33" ht="13.9" customHeight="1" thickBot="1" x14ac:dyDescent="0.2">
      <c r="H3" s="406"/>
      <c r="I3" s="406"/>
      <c r="J3" s="406"/>
      <c r="R3" s="406"/>
      <c r="S3" s="406"/>
      <c r="T3" s="406"/>
      <c r="Z3" s="5"/>
      <c r="AA3" s="5"/>
      <c r="AB3" s="405"/>
      <c r="AC3" s="405"/>
      <c r="AD3" s="405"/>
      <c r="AE3" s="405"/>
      <c r="AF3" s="405"/>
      <c r="AG3" s="405"/>
    </row>
    <row r="4" spans="1:33" ht="13.9" customHeight="1" x14ac:dyDescent="0.15">
      <c r="A4" s="411"/>
      <c r="B4" s="413" t="s">
        <v>17</v>
      </c>
      <c r="C4" s="409" t="s">
        <v>8</v>
      </c>
      <c r="D4" s="410"/>
      <c r="E4" s="407" t="s">
        <v>20</v>
      </c>
      <c r="F4" s="408"/>
      <c r="G4" s="409" t="s">
        <v>21</v>
      </c>
      <c r="H4" s="410"/>
      <c r="I4" s="407" t="s">
        <v>22</v>
      </c>
      <c r="J4" s="410"/>
      <c r="K4" s="529" t="s">
        <v>37</v>
      </c>
      <c r="L4" s="408"/>
      <c r="M4" s="409" t="s">
        <v>30</v>
      </c>
      <c r="N4" s="410"/>
      <c r="O4" s="407" t="s">
        <v>31</v>
      </c>
      <c r="P4" s="408"/>
      <c r="Q4" s="409" t="s">
        <v>32</v>
      </c>
      <c r="R4" s="410"/>
      <c r="S4" s="407" t="s">
        <v>33</v>
      </c>
      <c r="T4" s="530"/>
      <c r="U4" s="409" t="s">
        <v>34</v>
      </c>
      <c r="V4" s="410"/>
      <c r="W4" s="407" t="s">
        <v>35</v>
      </c>
      <c r="X4" s="408"/>
      <c r="Y4" s="409" t="s">
        <v>36</v>
      </c>
      <c r="Z4" s="410"/>
      <c r="AA4" s="415" t="s">
        <v>38</v>
      </c>
      <c r="AB4" s="417" t="s">
        <v>17</v>
      </c>
      <c r="AC4" s="419"/>
    </row>
    <row r="5" spans="1:33" ht="13.9" customHeight="1" thickBot="1" x14ac:dyDescent="0.2">
      <c r="A5" s="528"/>
      <c r="B5" s="414"/>
      <c r="C5" s="6" t="s">
        <v>9</v>
      </c>
      <c r="D5" s="7" t="s">
        <v>10</v>
      </c>
      <c r="E5" s="8" t="s">
        <v>9</v>
      </c>
      <c r="F5" s="9" t="s">
        <v>10</v>
      </c>
      <c r="G5" s="6" t="s">
        <v>9</v>
      </c>
      <c r="H5" s="7" t="s">
        <v>10</v>
      </c>
      <c r="I5" s="8" t="s">
        <v>9</v>
      </c>
      <c r="J5" s="7" t="s">
        <v>10</v>
      </c>
      <c r="K5" s="10" t="s">
        <v>9</v>
      </c>
      <c r="L5" s="9" t="s">
        <v>10</v>
      </c>
      <c r="M5" s="6" t="s">
        <v>9</v>
      </c>
      <c r="N5" s="7" t="s">
        <v>10</v>
      </c>
      <c r="O5" s="8" t="s">
        <v>9</v>
      </c>
      <c r="P5" s="9" t="s">
        <v>10</v>
      </c>
      <c r="Q5" s="6" t="s">
        <v>9</v>
      </c>
      <c r="R5" s="7" t="s">
        <v>10</v>
      </c>
      <c r="S5" s="8" t="s">
        <v>9</v>
      </c>
      <c r="T5" s="11" t="s">
        <v>10</v>
      </c>
      <c r="U5" s="6" t="s">
        <v>9</v>
      </c>
      <c r="V5" s="7" t="s">
        <v>10</v>
      </c>
      <c r="W5" s="8" t="s">
        <v>9</v>
      </c>
      <c r="X5" s="9" t="s">
        <v>10</v>
      </c>
      <c r="Y5" s="6" t="s">
        <v>9</v>
      </c>
      <c r="Z5" s="7" t="s">
        <v>10</v>
      </c>
      <c r="AA5" s="416"/>
      <c r="AB5" s="418"/>
      <c r="AC5" s="420"/>
    </row>
    <row r="6" spans="1:33" ht="13.9" customHeight="1" x14ac:dyDescent="0.15">
      <c r="A6" s="421" t="s">
        <v>0</v>
      </c>
      <c r="B6" s="427">
        <v>315</v>
      </c>
      <c r="C6" s="16">
        <v>1</v>
      </c>
      <c r="D6" s="17" t="s">
        <v>487</v>
      </c>
      <c r="E6" s="18">
        <v>11</v>
      </c>
      <c r="F6" s="19" t="s">
        <v>486</v>
      </c>
      <c r="G6" s="16">
        <v>12</v>
      </c>
      <c r="H6" s="17" t="s">
        <v>485</v>
      </c>
      <c r="I6" s="22">
        <v>4</v>
      </c>
      <c r="J6" s="23" t="s">
        <v>484</v>
      </c>
      <c r="K6" s="20"/>
      <c r="L6" s="19"/>
      <c r="M6" s="16">
        <v>2</v>
      </c>
      <c r="N6" s="17" t="s">
        <v>483</v>
      </c>
      <c r="O6" s="135">
        <v>2</v>
      </c>
      <c r="P6" s="134" t="s">
        <v>482</v>
      </c>
      <c r="Q6" s="16">
        <v>4</v>
      </c>
      <c r="R6" s="17" t="s">
        <v>481</v>
      </c>
      <c r="S6" s="18">
        <v>2</v>
      </c>
      <c r="T6" s="17" t="s">
        <v>480</v>
      </c>
      <c r="U6" s="16">
        <v>2</v>
      </c>
      <c r="V6" s="17" t="s">
        <v>479</v>
      </c>
      <c r="W6" s="18">
        <v>12</v>
      </c>
      <c r="X6" s="19" t="s">
        <v>478</v>
      </c>
      <c r="Y6" s="16">
        <v>14</v>
      </c>
      <c r="Z6" s="17" t="s">
        <v>477</v>
      </c>
      <c r="AA6" s="431">
        <f>SUM(C14:Z14)</f>
        <v>291.66359999999997</v>
      </c>
      <c r="AB6" s="445">
        <v>315</v>
      </c>
      <c r="AC6" s="419" t="s">
        <v>0</v>
      </c>
    </row>
    <row r="7" spans="1:33" ht="13.9" customHeight="1" x14ac:dyDescent="0.15">
      <c r="A7" s="423"/>
      <c r="B7" s="400"/>
      <c r="C7" s="22">
        <v>1</v>
      </c>
      <c r="D7" s="23" t="s">
        <v>476</v>
      </c>
      <c r="E7" s="24">
        <v>11</v>
      </c>
      <c r="F7" s="25" t="s">
        <v>475</v>
      </c>
      <c r="G7" s="22">
        <v>2</v>
      </c>
      <c r="H7" s="23" t="s">
        <v>474</v>
      </c>
      <c r="I7" s="24">
        <v>2</v>
      </c>
      <c r="J7" s="23" t="s">
        <v>473</v>
      </c>
      <c r="K7" s="26"/>
      <c r="L7" s="25"/>
      <c r="M7" s="22">
        <v>3</v>
      </c>
      <c r="N7" s="23" t="s">
        <v>472</v>
      </c>
      <c r="O7" s="30">
        <v>2</v>
      </c>
      <c r="P7" s="31" t="s">
        <v>471</v>
      </c>
      <c r="Q7" s="22">
        <v>14</v>
      </c>
      <c r="R7" s="23" t="s">
        <v>470</v>
      </c>
      <c r="S7" s="24">
        <v>10</v>
      </c>
      <c r="T7" s="27" t="s">
        <v>469</v>
      </c>
      <c r="U7" s="22">
        <v>2</v>
      </c>
      <c r="V7" s="23" t="s">
        <v>468</v>
      </c>
      <c r="W7" s="24">
        <v>2</v>
      </c>
      <c r="X7" s="25" t="s">
        <v>467</v>
      </c>
      <c r="Y7" s="22">
        <v>2</v>
      </c>
      <c r="Z7" s="23" t="s">
        <v>466</v>
      </c>
      <c r="AA7" s="432"/>
      <c r="AB7" s="446"/>
      <c r="AC7" s="434"/>
    </row>
    <row r="8" spans="1:33" ht="13.9" customHeight="1" x14ac:dyDescent="0.15">
      <c r="A8" s="423"/>
      <c r="B8" s="400"/>
      <c r="C8" s="22">
        <v>9</v>
      </c>
      <c r="D8" s="23" t="s">
        <v>465</v>
      </c>
      <c r="E8" s="70">
        <v>3.6659999999999999</v>
      </c>
      <c r="F8" s="25" t="s">
        <v>434</v>
      </c>
      <c r="G8" s="22">
        <v>3</v>
      </c>
      <c r="H8" s="23" t="s">
        <v>464</v>
      </c>
      <c r="I8" s="24">
        <v>6</v>
      </c>
      <c r="J8" s="23" t="s">
        <v>463</v>
      </c>
      <c r="K8" s="26"/>
      <c r="L8" s="25"/>
      <c r="M8" s="22">
        <v>2</v>
      </c>
      <c r="N8" s="23" t="s">
        <v>462</v>
      </c>
      <c r="O8" s="24">
        <v>5</v>
      </c>
      <c r="P8" s="25" t="s">
        <v>461</v>
      </c>
      <c r="Q8" s="22">
        <v>2</v>
      </c>
      <c r="R8" s="23" t="s">
        <v>460</v>
      </c>
      <c r="S8" s="24">
        <v>10</v>
      </c>
      <c r="T8" s="27" t="s">
        <v>459</v>
      </c>
      <c r="U8" s="22">
        <v>4</v>
      </c>
      <c r="V8" s="23" t="s">
        <v>458</v>
      </c>
      <c r="W8" s="24">
        <v>10</v>
      </c>
      <c r="X8" s="25" t="s">
        <v>457</v>
      </c>
      <c r="Y8" s="22">
        <v>8</v>
      </c>
      <c r="Z8" s="23" t="s">
        <v>456</v>
      </c>
      <c r="AA8" s="432"/>
      <c r="AB8" s="446"/>
      <c r="AC8" s="434"/>
    </row>
    <row r="9" spans="1:33" ht="13.9" customHeight="1" x14ac:dyDescent="0.15">
      <c r="A9" s="423"/>
      <c r="B9" s="400"/>
      <c r="C9" s="22">
        <v>1</v>
      </c>
      <c r="D9" s="23" t="s">
        <v>455</v>
      </c>
      <c r="E9" s="24"/>
      <c r="F9" s="25"/>
      <c r="G9" s="22">
        <v>11</v>
      </c>
      <c r="H9" s="23" t="s">
        <v>454</v>
      </c>
      <c r="I9" s="24"/>
      <c r="J9" s="23"/>
      <c r="K9" s="26"/>
      <c r="L9" s="25"/>
      <c r="M9" s="22">
        <v>2</v>
      </c>
      <c r="N9" s="23" t="s">
        <v>453</v>
      </c>
      <c r="O9" s="24">
        <v>12</v>
      </c>
      <c r="P9" s="25" t="s">
        <v>452</v>
      </c>
      <c r="Q9" s="69">
        <v>1</v>
      </c>
      <c r="R9" s="23" t="s">
        <v>451</v>
      </c>
      <c r="S9" s="24">
        <v>2</v>
      </c>
      <c r="T9" s="27" t="s">
        <v>450</v>
      </c>
      <c r="U9" s="22">
        <v>5</v>
      </c>
      <c r="V9" s="25" t="s">
        <v>449</v>
      </c>
      <c r="W9" s="22">
        <v>1</v>
      </c>
      <c r="X9" s="25" t="s">
        <v>448</v>
      </c>
      <c r="Y9" s="22">
        <v>4</v>
      </c>
      <c r="Z9" s="23" t="s">
        <v>447</v>
      </c>
      <c r="AA9" s="432"/>
      <c r="AB9" s="446"/>
      <c r="AC9" s="434"/>
    </row>
    <row r="10" spans="1:33" ht="13.9" customHeight="1" x14ac:dyDescent="0.15">
      <c r="A10" s="423"/>
      <c r="B10" s="400"/>
      <c r="C10" s="22">
        <v>2</v>
      </c>
      <c r="D10" s="23" t="s">
        <v>446</v>
      </c>
      <c r="E10" s="24"/>
      <c r="F10" s="25"/>
      <c r="G10" s="22">
        <v>2</v>
      </c>
      <c r="H10" s="23" t="s">
        <v>445</v>
      </c>
      <c r="I10" s="24"/>
      <c r="J10" s="23"/>
      <c r="K10" s="26"/>
      <c r="L10" s="25"/>
      <c r="M10" s="22">
        <v>4</v>
      </c>
      <c r="N10" s="23" t="s">
        <v>444</v>
      </c>
      <c r="O10" s="24">
        <v>2</v>
      </c>
      <c r="P10" s="25" t="s">
        <v>443</v>
      </c>
      <c r="Q10" s="69">
        <v>5.3330000000000002</v>
      </c>
      <c r="R10" s="23" t="s">
        <v>434</v>
      </c>
      <c r="S10" s="70">
        <v>3.6665999999999999</v>
      </c>
      <c r="T10" s="23" t="s">
        <v>434</v>
      </c>
      <c r="U10" s="70">
        <v>6.3330000000000002</v>
      </c>
      <c r="V10" s="25" t="s">
        <v>434</v>
      </c>
      <c r="W10" s="70">
        <v>3.6659999999999999</v>
      </c>
      <c r="X10" s="25" t="s">
        <v>434</v>
      </c>
      <c r="Y10" s="22">
        <v>2</v>
      </c>
      <c r="Z10" s="23" t="s">
        <v>434</v>
      </c>
      <c r="AA10" s="432"/>
      <c r="AB10" s="446"/>
      <c r="AC10" s="434"/>
    </row>
    <row r="11" spans="1:33" ht="13.9" customHeight="1" x14ac:dyDescent="0.15">
      <c r="A11" s="423"/>
      <c r="B11" s="400"/>
      <c r="C11" s="22">
        <v>4</v>
      </c>
      <c r="D11" s="23" t="s">
        <v>442</v>
      </c>
      <c r="E11" s="24"/>
      <c r="F11" s="25"/>
      <c r="G11" s="22">
        <v>9</v>
      </c>
      <c r="H11" s="23" t="s">
        <v>441</v>
      </c>
      <c r="I11" s="24"/>
      <c r="J11" s="23"/>
      <c r="K11" s="26"/>
      <c r="L11" s="25"/>
      <c r="M11" s="22">
        <v>10</v>
      </c>
      <c r="N11" s="23" t="s">
        <v>440</v>
      </c>
      <c r="O11" s="24">
        <v>2</v>
      </c>
      <c r="P11" s="25" t="s">
        <v>439</v>
      </c>
      <c r="Q11" s="22"/>
      <c r="R11" s="23"/>
      <c r="S11" s="24"/>
      <c r="T11" s="27"/>
      <c r="U11" s="22"/>
      <c r="V11" s="23"/>
      <c r="W11" s="24"/>
      <c r="X11" s="25"/>
      <c r="Y11" s="22"/>
      <c r="Z11" s="23"/>
      <c r="AA11" s="432"/>
      <c r="AB11" s="446"/>
      <c r="AC11" s="434"/>
    </row>
    <row r="12" spans="1:33" ht="13.9" customHeight="1" x14ac:dyDescent="0.15">
      <c r="A12" s="423"/>
      <c r="B12" s="400"/>
      <c r="C12" s="22">
        <v>5</v>
      </c>
      <c r="D12" s="23" t="s">
        <v>438</v>
      </c>
      <c r="E12" s="24"/>
      <c r="F12" s="25"/>
      <c r="G12" s="22">
        <v>2</v>
      </c>
      <c r="H12" s="23" t="s">
        <v>437</v>
      </c>
      <c r="I12" s="24"/>
      <c r="J12" s="23"/>
      <c r="K12" s="26"/>
      <c r="L12" s="25"/>
      <c r="M12" s="22">
        <v>2</v>
      </c>
      <c r="N12" s="23" t="s">
        <v>436</v>
      </c>
      <c r="O12" s="24">
        <v>2</v>
      </c>
      <c r="P12" s="25" t="s">
        <v>435</v>
      </c>
      <c r="Q12" s="22"/>
      <c r="R12" s="23"/>
      <c r="S12" s="24"/>
      <c r="T12" s="27"/>
      <c r="U12" s="22"/>
      <c r="V12" s="23"/>
      <c r="W12" s="24"/>
      <c r="X12" s="25"/>
      <c r="Y12" s="22"/>
      <c r="Z12" s="23"/>
      <c r="AA12" s="432"/>
      <c r="AB12" s="446"/>
      <c r="AC12" s="434"/>
    </row>
    <row r="13" spans="1:33" ht="13.9" customHeight="1" x14ac:dyDescent="0.15">
      <c r="A13" s="423"/>
      <c r="B13" s="400"/>
      <c r="C13" s="69">
        <v>4.6660000000000004</v>
      </c>
      <c r="D13" s="23" t="s">
        <v>434</v>
      </c>
      <c r="E13" s="24"/>
      <c r="F13" s="25"/>
      <c r="G13" s="22"/>
      <c r="H13" s="23"/>
      <c r="I13" s="24"/>
      <c r="J13" s="23"/>
      <c r="K13" s="26"/>
      <c r="L13" s="25"/>
      <c r="M13" s="69">
        <v>1.333</v>
      </c>
      <c r="N13" s="133" t="s">
        <v>433</v>
      </c>
      <c r="O13" s="24"/>
      <c r="P13" s="25"/>
      <c r="Q13" s="22"/>
      <c r="R13" s="23"/>
      <c r="S13" s="24"/>
      <c r="T13" s="27"/>
      <c r="U13" s="22"/>
      <c r="V13" s="23"/>
      <c r="W13" s="24"/>
      <c r="X13" s="25"/>
      <c r="Y13" s="22"/>
      <c r="Z13" s="23"/>
      <c r="AA13" s="432"/>
      <c r="AB13" s="446"/>
      <c r="AC13" s="434"/>
    </row>
    <row r="14" spans="1:33" ht="13.9" customHeight="1" x14ac:dyDescent="0.15">
      <c r="A14" s="424"/>
      <c r="B14" s="400"/>
      <c r="C14" s="425">
        <f>SUM(C6:C13)</f>
        <v>27.666</v>
      </c>
      <c r="D14" s="426"/>
      <c r="E14" s="443">
        <f>SUM(E6:E13)</f>
        <v>25.666</v>
      </c>
      <c r="F14" s="426"/>
      <c r="G14" s="519">
        <f>SUM(G6:G13)</f>
        <v>41</v>
      </c>
      <c r="H14" s="442"/>
      <c r="I14" s="519">
        <f>SUM(I6:I13)</f>
        <v>12</v>
      </c>
      <c r="J14" s="441"/>
      <c r="K14" s="520">
        <f>SUM(K6:K13)</f>
        <v>0</v>
      </c>
      <c r="L14" s="442"/>
      <c r="M14" s="425">
        <f>SUM(M6:M13)</f>
        <v>26.332999999999998</v>
      </c>
      <c r="N14" s="425"/>
      <c r="O14" s="519">
        <f>SUM(O6:O13)</f>
        <v>27</v>
      </c>
      <c r="P14" s="442"/>
      <c r="Q14" s="425">
        <f>SUM(Q6:Q13)</f>
        <v>26.332999999999998</v>
      </c>
      <c r="R14" s="425"/>
      <c r="S14" s="443">
        <f>SUM(S6:S13)</f>
        <v>27.666599999999999</v>
      </c>
      <c r="T14" s="522"/>
      <c r="U14" s="425">
        <f>SUM(U6:U13)</f>
        <v>19.332999999999998</v>
      </c>
      <c r="V14" s="425"/>
      <c r="W14" s="443">
        <f>SUM(W6:W13)</f>
        <v>28.666</v>
      </c>
      <c r="X14" s="426"/>
      <c r="Y14" s="441">
        <f>SUM(Y6:Y13)</f>
        <v>30</v>
      </c>
      <c r="Z14" s="442"/>
      <c r="AA14" s="432"/>
      <c r="AB14" s="446"/>
      <c r="AC14" s="414"/>
    </row>
    <row r="15" spans="1:33" ht="13.9" customHeight="1" x14ac:dyDescent="0.15">
      <c r="A15" s="525" t="s">
        <v>1</v>
      </c>
      <c r="B15" s="400"/>
      <c r="C15" s="28">
        <v>1</v>
      </c>
      <c r="D15" s="29" t="s">
        <v>432</v>
      </c>
      <c r="E15" s="30">
        <v>2</v>
      </c>
      <c r="F15" s="31" t="s">
        <v>431</v>
      </c>
      <c r="G15" s="28">
        <v>2</v>
      </c>
      <c r="H15" s="29" t="s">
        <v>430</v>
      </c>
      <c r="I15" s="30">
        <v>2</v>
      </c>
      <c r="J15" s="29" t="s">
        <v>429</v>
      </c>
      <c r="K15" s="32"/>
      <c r="L15" s="31"/>
      <c r="M15" s="28">
        <v>2</v>
      </c>
      <c r="N15" s="29" t="s">
        <v>428</v>
      </c>
      <c r="O15" s="30">
        <v>1</v>
      </c>
      <c r="P15" s="31" t="s">
        <v>421</v>
      </c>
      <c r="Q15" s="28">
        <v>2</v>
      </c>
      <c r="R15" s="29" t="s">
        <v>427</v>
      </c>
      <c r="S15" s="30">
        <v>1</v>
      </c>
      <c r="T15" s="33" t="s">
        <v>419</v>
      </c>
      <c r="U15" s="28">
        <v>2</v>
      </c>
      <c r="V15" s="29" t="s">
        <v>426</v>
      </c>
      <c r="W15" s="30">
        <v>2</v>
      </c>
      <c r="X15" s="31" t="s">
        <v>426</v>
      </c>
      <c r="Y15" s="28">
        <v>2</v>
      </c>
      <c r="Z15" s="29" t="s">
        <v>425</v>
      </c>
      <c r="AA15" s="523">
        <f>SUM(C18:Z18)</f>
        <v>30</v>
      </c>
      <c r="AB15" s="446"/>
      <c r="AC15" s="524" t="s">
        <v>1</v>
      </c>
    </row>
    <row r="16" spans="1:33" ht="13.9" customHeight="1" x14ac:dyDescent="0.15">
      <c r="A16" s="526"/>
      <c r="B16" s="400"/>
      <c r="C16" s="34">
        <v>1</v>
      </c>
      <c r="D16" s="35" t="s">
        <v>424</v>
      </c>
      <c r="E16" s="36">
        <v>1</v>
      </c>
      <c r="F16" s="37" t="s">
        <v>423</v>
      </c>
      <c r="G16" s="34">
        <v>1</v>
      </c>
      <c r="H16" s="35" t="s">
        <v>422</v>
      </c>
      <c r="I16" s="36"/>
      <c r="J16" s="35"/>
      <c r="K16" s="38"/>
      <c r="L16" s="37"/>
      <c r="M16" s="34">
        <v>1</v>
      </c>
      <c r="N16" s="35" t="s">
        <v>421</v>
      </c>
      <c r="O16" s="36">
        <v>2</v>
      </c>
      <c r="P16" s="37" t="s">
        <v>420</v>
      </c>
      <c r="Q16" s="34">
        <v>1</v>
      </c>
      <c r="R16" s="35" t="s">
        <v>419</v>
      </c>
      <c r="S16" s="36">
        <v>1</v>
      </c>
      <c r="T16" s="39" t="s">
        <v>418</v>
      </c>
      <c r="U16" s="34"/>
      <c r="V16" s="35"/>
      <c r="W16" s="36">
        <v>2</v>
      </c>
      <c r="X16" s="37" t="s">
        <v>417</v>
      </c>
      <c r="Y16" s="34"/>
      <c r="Z16" s="35"/>
      <c r="AA16" s="462"/>
      <c r="AB16" s="446"/>
      <c r="AC16" s="433"/>
    </row>
    <row r="17" spans="1:29" ht="13.9" customHeight="1" x14ac:dyDescent="0.15">
      <c r="A17" s="527"/>
      <c r="B17" s="400"/>
      <c r="C17" s="22">
        <v>1</v>
      </c>
      <c r="D17" s="23" t="s">
        <v>416</v>
      </c>
      <c r="E17" s="24"/>
      <c r="F17" s="25"/>
      <c r="G17" s="22"/>
      <c r="H17" s="23"/>
      <c r="I17" s="24"/>
      <c r="J17" s="23"/>
      <c r="K17" s="26"/>
      <c r="L17" s="25"/>
      <c r="M17" s="22"/>
      <c r="N17" s="23"/>
      <c r="O17" s="24"/>
      <c r="P17" s="25"/>
      <c r="Q17" s="22"/>
      <c r="R17" s="23"/>
      <c r="S17" s="24"/>
      <c r="T17" s="27"/>
      <c r="U17" s="22"/>
      <c r="V17" s="23"/>
      <c r="W17" s="24"/>
      <c r="X17" s="25"/>
      <c r="Y17" s="22"/>
      <c r="Z17" s="23"/>
      <c r="AA17" s="462"/>
      <c r="AB17" s="446"/>
      <c r="AC17" s="434"/>
    </row>
    <row r="18" spans="1:29" ht="13.9" customHeight="1" thickBot="1" x14ac:dyDescent="0.2">
      <c r="A18" s="528"/>
      <c r="B18" s="401"/>
      <c r="C18" s="451">
        <f>SUM(C15:C17)</f>
        <v>3</v>
      </c>
      <c r="D18" s="440"/>
      <c r="E18" s="463">
        <f>SUM(E15:E17)</f>
        <v>3</v>
      </c>
      <c r="F18" s="440"/>
      <c r="G18" s="463">
        <f>SUM(G15:G17)</f>
        <v>3</v>
      </c>
      <c r="H18" s="440"/>
      <c r="I18" s="463">
        <f>SUM(I15:I17)</f>
        <v>2</v>
      </c>
      <c r="J18" s="451"/>
      <c r="K18" s="444">
        <f>SUM(K15:K17)</f>
        <v>0</v>
      </c>
      <c r="L18" s="440"/>
      <c r="M18" s="451">
        <f>SUM(M15:M17)</f>
        <v>3</v>
      </c>
      <c r="N18" s="451"/>
      <c r="O18" s="463">
        <f>SUM(O15:O17)</f>
        <v>3</v>
      </c>
      <c r="P18" s="440"/>
      <c r="Q18" s="451">
        <f>SUM(Q15:Q17)</f>
        <v>3</v>
      </c>
      <c r="R18" s="451"/>
      <c r="S18" s="463">
        <f>SUM(S15:S17)</f>
        <v>2</v>
      </c>
      <c r="T18" s="503"/>
      <c r="U18" s="451">
        <f>SUM(U15:U17)</f>
        <v>2</v>
      </c>
      <c r="V18" s="451"/>
      <c r="W18" s="463">
        <f>SUM(W15:W17)</f>
        <v>4</v>
      </c>
      <c r="X18" s="440"/>
      <c r="Y18" s="451">
        <f>SUM(Y15:Y17)</f>
        <v>2</v>
      </c>
      <c r="Z18" s="440"/>
      <c r="AA18" s="472"/>
      <c r="AB18" s="447"/>
      <c r="AC18" s="420"/>
    </row>
    <row r="19" spans="1:29" ht="13.9" customHeight="1" x14ac:dyDescent="0.15">
      <c r="A19" s="422" t="s">
        <v>3</v>
      </c>
      <c r="B19" s="400">
        <v>175</v>
      </c>
      <c r="C19" s="34">
        <v>2</v>
      </c>
      <c r="D19" s="35" t="s">
        <v>415</v>
      </c>
      <c r="E19" s="36">
        <v>10</v>
      </c>
      <c r="F19" s="37" t="s">
        <v>414</v>
      </c>
      <c r="G19" s="34">
        <v>10</v>
      </c>
      <c r="H19" s="35" t="s">
        <v>413</v>
      </c>
      <c r="I19" s="24">
        <v>2</v>
      </c>
      <c r="J19" s="23" t="s">
        <v>412</v>
      </c>
      <c r="K19" s="38"/>
      <c r="L19" s="37"/>
      <c r="M19" s="34">
        <v>2</v>
      </c>
      <c r="N19" s="35" t="s">
        <v>391</v>
      </c>
      <c r="O19" s="132">
        <v>16</v>
      </c>
      <c r="P19" s="131" t="s">
        <v>387</v>
      </c>
      <c r="Q19" s="130">
        <v>2</v>
      </c>
      <c r="R19" s="129" t="s">
        <v>387</v>
      </c>
      <c r="S19" s="36">
        <v>5</v>
      </c>
      <c r="T19" s="39" t="s">
        <v>396</v>
      </c>
      <c r="U19" s="34">
        <v>2</v>
      </c>
      <c r="V19" s="35" t="s">
        <v>386</v>
      </c>
      <c r="W19" s="36">
        <v>2</v>
      </c>
      <c r="X19" s="37" t="s">
        <v>411</v>
      </c>
      <c r="Y19" s="34">
        <v>2</v>
      </c>
      <c r="Z19" s="35" t="s">
        <v>393</v>
      </c>
      <c r="AA19" s="461">
        <f>SUM(C24:Z24)</f>
        <v>178</v>
      </c>
      <c r="AB19" s="446">
        <v>175</v>
      </c>
      <c r="AC19" s="433" t="s">
        <v>3</v>
      </c>
    </row>
    <row r="20" spans="1:29" ht="13.9" customHeight="1" x14ac:dyDescent="0.15">
      <c r="A20" s="423"/>
      <c r="B20" s="400"/>
      <c r="C20" s="22">
        <v>4</v>
      </c>
      <c r="D20" s="23" t="s">
        <v>410</v>
      </c>
      <c r="E20" s="24">
        <v>8</v>
      </c>
      <c r="F20" s="25" t="s">
        <v>409</v>
      </c>
      <c r="G20" s="22">
        <v>2</v>
      </c>
      <c r="H20" s="23" t="s">
        <v>408</v>
      </c>
      <c r="I20" s="24">
        <v>6</v>
      </c>
      <c r="J20" s="23" t="s">
        <v>407</v>
      </c>
      <c r="K20" s="26"/>
      <c r="L20" s="25"/>
      <c r="M20" s="22">
        <v>2</v>
      </c>
      <c r="N20" s="23" t="s">
        <v>406</v>
      </c>
      <c r="O20" s="24"/>
      <c r="P20" s="25"/>
      <c r="Q20" s="22">
        <v>3</v>
      </c>
      <c r="R20" s="23" t="s">
        <v>405</v>
      </c>
      <c r="S20" s="24">
        <v>2</v>
      </c>
      <c r="T20" s="27" t="s">
        <v>404</v>
      </c>
      <c r="U20" s="22">
        <v>6</v>
      </c>
      <c r="V20" s="23" t="s">
        <v>403</v>
      </c>
      <c r="W20" s="24">
        <v>5</v>
      </c>
      <c r="X20" s="25" t="s">
        <v>402</v>
      </c>
      <c r="Y20" s="22">
        <v>2</v>
      </c>
      <c r="Z20" s="23" t="s">
        <v>401</v>
      </c>
      <c r="AA20" s="462"/>
      <c r="AB20" s="446"/>
      <c r="AC20" s="434"/>
    </row>
    <row r="21" spans="1:29" ht="13.9" customHeight="1" x14ac:dyDescent="0.15">
      <c r="A21" s="423"/>
      <c r="B21" s="400"/>
      <c r="C21" s="22">
        <v>9</v>
      </c>
      <c r="D21" s="23" t="s">
        <v>400</v>
      </c>
      <c r="E21" s="24"/>
      <c r="F21" s="25"/>
      <c r="G21" s="22">
        <v>8</v>
      </c>
      <c r="H21" s="23" t="s">
        <v>399</v>
      </c>
      <c r="I21" s="24">
        <v>1</v>
      </c>
      <c r="J21" s="23" t="s">
        <v>398</v>
      </c>
      <c r="K21" s="26"/>
      <c r="L21" s="25"/>
      <c r="M21" s="22">
        <v>9</v>
      </c>
      <c r="N21" s="23" t="s">
        <v>397</v>
      </c>
      <c r="O21" s="24"/>
      <c r="P21" s="25"/>
      <c r="Q21" s="22">
        <v>13</v>
      </c>
      <c r="R21" s="23" t="s">
        <v>396</v>
      </c>
      <c r="S21" s="24">
        <v>5</v>
      </c>
      <c r="T21" s="27" t="s">
        <v>395</v>
      </c>
      <c r="U21" s="22">
        <v>7</v>
      </c>
      <c r="V21" s="23" t="s">
        <v>394</v>
      </c>
      <c r="W21" s="24">
        <v>6</v>
      </c>
      <c r="X21" s="25" t="s">
        <v>393</v>
      </c>
      <c r="Y21" s="22">
        <v>2</v>
      </c>
      <c r="Z21" s="23" t="s">
        <v>392</v>
      </c>
      <c r="AA21" s="462"/>
      <c r="AB21" s="446"/>
      <c r="AC21" s="434"/>
    </row>
    <row r="22" spans="1:29" ht="13.9" customHeight="1" x14ac:dyDescent="0.15">
      <c r="A22" s="423"/>
      <c r="B22" s="400"/>
      <c r="C22" s="22"/>
      <c r="D22" s="23"/>
      <c r="E22" s="24"/>
      <c r="F22" s="25"/>
      <c r="G22" s="22"/>
      <c r="H22" s="23"/>
      <c r="I22" s="24">
        <v>5</v>
      </c>
      <c r="J22" s="23" t="s">
        <v>391</v>
      </c>
      <c r="K22" s="26"/>
      <c r="L22" s="25"/>
      <c r="M22" s="22">
        <v>2</v>
      </c>
      <c r="N22" s="23" t="s">
        <v>390</v>
      </c>
      <c r="O22" s="24"/>
      <c r="P22" s="25"/>
      <c r="Q22" s="22"/>
      <c r="R22" s="23"/>
      <c r="S22" s="24">
        <v>2</v>
      </c>
      <c r="T22" s="27" t="s">
        <v>389</v>
      </c>
      <c r="U22" s="22"/>
      <c r="V22" s="23"/>
      <c r="W22" s="24"/>
      <c r="X22" s="25"/>
      <c r="Y22" s="22">
        <v>7</v>
      </c>
      <c r="Z22" s="23" t="s">
        <v>388</v>
      </c>
      <c r="AA22" s="462"/>
      <c r="AB22" s="446"/>
      <c r="AC22" s="434"/>
    </row>
    <row r="23" spans="1:29" ht="13.9" customHeight="1" x14ac:dyDescent="0.15">
      <c r="A23" s="423"/>
      <c r="B23" s="400"/>
      <c r="C23" s="22"/>
      <c r="D23" s="23"/>
      <c r="E23" s="24"/>
      <c r="F23" s="25"/>
      <c r="G23" s="22"/>
      <c r="H23" s="23"/>
      <c r="I23" s="24"/>
      <c r="J23" s="23"/>
      <c r="K23" s="26"/>
      <c r="L23" s="25"/>
      <c r="M23" s="22">
        <v>3</v>
      </c>
      <c r="N23" s="23" t="s">
        <v>387</v>
      </c>
      <c r="O23" s="24"/>
      <c r="P23" s="25"/>
      <c r="Q23" s="22"/>
      <c r="R23" s="23"/>
      <c r="S23" s="24">
        <v>4</v>
      </c>
      <c r="T23" s="27" t="s">
        <v>386</v>
      </c>
      <c r="U23" s="22"/>
      <c r="V23" s="23"/>
      <c r="W23" s="24"/>
      <c r="X23" s="25"/>
      <c r="Y23" s="22"/>
      <c r="Z23" s="23"/>
      <c r="AA23" s="462"/>
      <c r="AB23" s="446"/>
      <c r="AC23" s="434"/>
    </row>
    <row r="24" spans="1:29" ht="13.9" customHeight="1" thickBot="1" x14ac:dyDescent="0.2">
      <c r="A24" s="424"/>
      <c r="B24" s="400"/>
      <c r="C24" s="448">
        <f>SUM(C19:C23)</f>
        <v>15</v>
      </c>
      <c r="D24" s="449"/>
      <c r="E24" s="515">
        <f>SUM(E19:E23)</f>
        <v>18</v>
      </c>
      <c r="F24" s="449"/>
      <c r="G24" s="515">
        <f>SUM(G19:G23)</f>
        <v>20</v>
      </c>
      <c r="H24" s="449"/>
      <c r="I24" s="515">
        <f>SUM(I19:I23)</f>
        <v>14</v>
      </c>
      <c r="J24" s="448"/>
      <c r="K24" s="424">
        <f>SUM(K19:K23)</f>
        <v>0</v>
      </c>
      <c r="L24" s="449"/>
      <c r="M24" s="448">
        <f>SUM(M19:M23)</f>
        <v>18</v>
      </c>
      <c r="N24" s="448"/>
      <c r="O24" s="515">
        <f>SUM(O19:O23)</f>
        <v>16</v>
      </c>
      <c r="P24" s="449"/>
      <c r="Q24" s="448">
        <f>SUM(Q19:Q23)</f>
        <v>18</v>
      </c>
      <c r="R24" s="448"/>
      <c r="S24" s="515">
        <f>SUM(S19:S23)</f>
        <v>18</v>
      </c>
      <c r="T24" s="516"/>
      <c r="U24" s="448">
        <f>SUM(U19:U23)</f>
        <v>15</v>
      </c>
      <c r="V24" s="448"/>
      <c r="W24" s="515">
        <f>SUM(W19:W23)</f>
        <v>13</v>
      </c>
      <c r="X24" s="449"/>
      <c r="Y24" s="448">
        <f>SUM(Y19:Y23)</f>
        <v>13</v>
      </c>
      <c r="Z24" s="449"/>
      <c r="AA24" s="462"/>
      <c r="AB24" s="446"/>
      <c r="AC24" s="414"/>
    </row>
    <row r="25" spans="1:29" ht="13.9" customHeight="1" x14ac:dyDescent="0.15">
      <c r="A25" s="421" t="s">
        <v>5</v>
      </c>
      <c r="B25" s="427">
        <v>105</v>
      </c>
      <c r="C25" s="16">
        <v>6</v>
      </c>
      <c r="D25" s="17" t="s">
        <v>385</v>
      </c>
      <c r="E25" s="18">
        <v>7</v>
      </c>
      <c r="F25" s="19" t="s">
        <v>382</v>
      </c>
      <c r="G25" s="16">
        <v>6</v>
      </c>
      <c r="H25" s="17" t="s">
        <v>381</v>
      </c>
      <c r="I25" s="128">
        <v>5.6660000000000004</v>
      </c>
      <c r="J25" s="17" t="s">
        <v>380</v>
      </c>
      <c r="K25" s="20"/>
      <c r="L25" s="19"/>
      <c r="M25" s="16">
        <v>9</v>
      </c>
      <c r="N25" s="17" t="s">
        <v>379</v>
      </c>
      <c r="O25" s="128">
        <v>4.6660000000000004</v>
      </c>
      <c r="P25" s="127" t="s">
        <v>378</v>
      </c>
      <c r="Q25" s="126">
        <v>7</v>
      </c>
      <c r="R25" s="125" t="s">
        <v>377</v>
      </c>
      <c r="S25" s="18">
        <v>9</v>
      </c>
      <c r="T25" s="21" t="s">
        <v>384</v>
      </c>
      <c r="U25" s="16">
        <v>10</v>
      </c>
      <c r="V25" s="17" t="s">
        <v>383</v>
      </c>
      <c r="W25" s="18">
        <v>10</v>
      </c>
      <c r="X25" s="19" t="s">
        <v>383</v>
      </c>
      <c r="Y25" s="16">
        <v>9</v>
      </c>
      <c r="Z25" s="17" t="s">
        <v>383</v>
      </c>
      <c r="AA25" s="431">
        <f>SUM(C29:Z29)</f>
        <v>107.33199999999999</v>
      </c>
      <c r="AB25" s="445">
        <v>105</v>
      </c>
      <c r="AC25" s="419" t="s">
        <v>5</v>
      </c>
    </row>
    <row r="26" spans="1:29" ht="13.9" customHeight="1" x14ac:dyDescent="0.15">
      <c r="A26" s="423"/>
      <c r="B26" s="400"/>
      <c r="C26" s="22">
        <v>3</v>
      </c>
      <c r="D26" s="23" t="s">
        <v>382</v>
      </c>
      <c r="E26" s="24">
        <v>4</v>
      </c>
      <c r="F26" s="25" t="s">
        <v>381</v>
      </c>
      <c r="G26" s="22">
        <v>4</v>
      </c>
      <c r="H26" s="23" t="s">
        <v>380</v>
      </c>
      <c r="I26" s="24">
        <v>3</v>
      </c>
      <c r="J26" s="23" t="s">
        <v>379</v>
      </c>
      <c r="K26" s="26"/>
      <c r="L26" s="25"/>
      <c r="M26" s="22">
        <v>1</v>
      </c>
      <c r="N26" s="23" t="s">
        <v>378</v>
      </c>
      <c r="O26" s="124">
        <v>5</v>
      </c>
      <c r="P26" s="123" t="s">
        <v>377</v>
      </c>
      <c r="Q26" s="22">
        <v>3</v>
      </c>
      <c r="R26" s="23" t="s">
        <v>376</v>
      </c>
      <c r="S26" s="24">
        <v>1</v>
      </c>
      <c r="T26" s="27" t="s">
        <v>375</v>
      </c>
      <c r="U26" s="22"/>
      <c r="V26" s="23"/>
      <c r="W26" s="24"/>
      <c r="X26" s="25"/>
      <c r="Y26" s="22"/>
      <c r="Z26" s="23"/>
      <c r="AA26" s="432"/>
      <c r="AB26" s="446"/>
      <c r="AC26" s="434"/>
    </row>
    <row r="27" spans="1:29" ht="13.9" customHeight="1" x14ac:dyDescent="0.15">
      <c r="A27" s="423"/>
      <c r="B27" s="400"/>
      <c r="C27" s="22"/>
      <c r="D27" s="23"/>
      <c r="E27" s="24"/>
      <c r="F27" s="25"/>
      <c r="G27" s="22"/>
      <c r="H27" s="23"/>
      <c r="I27" s="24"/>
      <c r="J27" s="23"/>
      <c r="K27" s="26"/>
      <c r="L27" s="25"/>
      <c r="M27" s="22"/>
      <c r="N27" s="23"/>
      <c r="O27" s="70"/>
      <c r="P27" s="122"/>
      <c r="Q27" s="22"/>
      <c r="R27" s="23"/>
      <c r="S27" s="24"/>
      <c r="T27" s="27"/>
      <c r="U27" s="22"/>
      <c r="V27" s="23"/>
      <c r="W27" s="24"/>
      <c r="X27" s="25"/>
      <c r="Y27" s="22"/>
      <c r="Z27" s="23"/>
      <c r="AA27" s="432"/>
      <c r="AB27" s="446"/>
      <c r="AC27" s="434"/>
    </row>
    <row r="28" spans="1:29" ht="13.9" customHeight="1" x14ac:dyDescent="0.15">
      <c r="A28" s="423"/>
      <c r="B28" s="400"/>
      <c r="C28" s="22"/>
      <c r="D28" s="23"/>
      <c r="E28" s="24"/>
      <c r="F28" s="25"/>
      <c r="G28" s="22"/>
      <c r="H28" s="23"/>
      <c r="I28" s="24"/>
      <c r="J28" s="23"/>
      <c r="K28" s="26"/>
      <c r="L28" s="25"/>
      <c r="M28" s="22"/>
      <c r="N28" s="23"/>
      <c r="O28" s="70"/>
      <c r="P28" s="122"/>
      <c r="Q28" s="22"/>
      <c r="R28" s="23"/>
      <c r="S28" s="24"/>
      <c r="T28" s="27"/>
      <c r="U28" s="22"/>
      <c r="V28" s="23"/>
      <c r="W28" s="24"/>
      <c r="X28" s="25"/>
      <c r="Y28" s="22"/>
      <c r="Z28" s="23"/>
      <c r="AA28" s="432"/>
      <c r="AB28" s="446"/>
      <c r="AC28" s="434"/>
    </row>
    <row r="29" spans="1:29" ht="13.9" customHeight="1" thickBot="1" x14ac:dyDescent="0.2">
      <c r="A29" s="444"/>
      <c r="B29" s="401"/>
      <c r="C29" s="448">
        <f>SUM(C25:C28)</f>
        <v>9</v>
      </c>
      <c r="D29" s="449"/>
      <c r="E29" s="515">
        <f>SUM(E25:E28)</f>
        <v>11</v>
      </c>
      <c r="F29" s="449"/>
      <c r="G29" s="515">
        <f>SUM(G25:G28)</f>
        <v>10</v>
      </c>
      <c r="H29" s="449"/>
      <c r="I29" s="515">
        <f>SUM(I25:I28)</f>
        <v>8.6660000000000004</v>
      </c>
      <c r="J29" s="448"/>
      <c r="K29" s="424">
        <f>SUM(K25:K28)</f>
        <v>0</v>
      </c>
      <c r="L29" s="449"/>
      <c r="M29" s="448">
        <f>SUM(M25:M28)</f>
        <v>10</v>
      </c>
      <c r="N29" s="448"/>
      <c r="O29" s="521">
        <f>SUM(O25:O28)</f>
        <v>9.6660000000000004</v>
      </c>
      <c r="P29" s="453"/>
      <c r="Q29" s="448">
        <f>SUM(Q25:Q28)</f>
        <v>10</v>
      </c>
      <c r="R29" s="448"/>
      <c r="S29" s="515">
        <f>SUM(S25:S28)</f>
        <v>10</v>
      </c>
      <c r="T29" s="516"/>
      <c r="U29" s="448">
        <f>SUM(U25:U28)</f>
        <v>10</v>
      </c>
      <c r="V29" s="448"/>
      <c r="W29" s="515">
        <f>SUM(W25:W28)</f>
        <v>10</v>
      </c>
      <c r="X29" s="449"/>
      <c r="Y29" s="448">
        <f>SUM(Y25:Y28)</f>
        <v>9</v>
      </c>
      <c r="Z29" s="449"/>
      <c r="AA29" s="432"/>
      <c r="AB29" s="447"/>
      <c r="AC29" s="420"/>
    </row>
    <row r="30" spans="1:29" ht="13.9" customHeight="1" x14ac:dyDescent="0.15">
      <c r="A30" s="421" t="s">
        <v>6</v>
      </c>
      <c r="B30" s="427">
        <v>70</v>
      </c>
      <c r="C30" s="16">
        <v>3</v>
      </c>
      <c r="D30" s="17" t="s">
        <v>374</v>
      </c>
      <c r="E30" s="18">
        <v>7</v>
      </c>
      <c r="F30" s="19" t="s">
        <v>373</v>
      </c>
      <c r="G30" s="16">
        <v>3</v>
      </c>
      <c r="H30" s="17" t="s">
        <v>361</v>
      </c>
      <c r="I30" s="18">
        <v>2</v>
      </c>
      <c r="J30" s="17" t="s">
        <v>361</v>
      </c>
      <c r="K30" s="20"/>
      <c r="L30" s="19"/>
      <c r="M30" s="16">
        <v>7</v>
      </c>
      <c r="N30" s="17" t="s">
        <v>372</v>
      </c>
      <c r="O30" s="18">
        <v>7</v>
      </c>
      <c r="P30" s="19" t="s">
        <v>372</v>
      </c>
      <c r="Q30" s="16">
        <v>7</v>
      </c>
      <c r="R30" s="17" t="s">
        <v>372</v>
      </c>
      <c r="S30" s="18">
        <v>4</v>
      </c>
      <c r="T30" s="21" t="s">
        <v>371</v>
      </c>
      <c r="U30" s="16">
        <v>4</v>
      </c>
      <c r="V30" s="17" t="s">
        <v>151</v>
      </c>
      <c r="W30" s="18">
        <v>3</v>
      </c>
      <c r="X30" s="19" t="s">
        <v>370</v>
      </c>
      <c r="Y30" s="16">
        <v>2</v>
      </c>
      <c r="Z30" s="17" t="s">
        <v>369</v>
      </c>
      <c r="AA30" s="461">
        <f>SUM(C34:Z34)</f>
        <v>70</v>
      </c>
      <c r="AB30" s="445">
        <v>70</v>
      </c>
      <c r="AC30" s="419" t="s">
        <v>6</v>
      </c>
    </row>
    <row r="31" spans="1:29" ht="13.9" customHeight="1" x14ac:dyDescent="0.15">
      <c r="A31" s="423"/>
      <c r="B31" s="400"/>
      <c r="C31" s="22">
        <v>1</v>
      </c>
      <c r="D31" s="23" t="s">
        <v>368</v>
      </c>
      <c r="E31" s="24"/>
      <c r="F31" s="25" t="s">
        <v>367</v>
      </c>
      <c r="G31" s="22">
        <v>4</v>
      </c>
      <c r="H31" s="23" t="s">
        <v>366</v>
      </c>
      <c r="I31" s="24">
        <v>3</v>
      </c>
      <c r="J31" s="23" t="s">
        <v>365</v>
      </c>
      <c r="K31" s="26"/>
      <c r="L31" s="25"/>
      <c r="M31" s="22"/>
      <c r="N31" s="23" t="s">
        <v>364</v>
      </c>
      <c r="O31" s="24"/>
      <c r="P31" s="25" t="s">
        <v>356</v>
      </c>
      <c r="Q31" s="22"/>
      <c r="R31" s="23" t="s">
        <v>356</v>
      </c>
      <c r="S31" s="24">
        <v>2</v>
      </c>
      <c r="T31" s="27" t="s">
        <v>363</v>
      </c>
      <c r="U31" s="22">
        <v>2</v>
      </c>
      <c r="V31" s="23" t="s">
        <v>361</v>
      </c>
      <c r="W31" s="24">
        <v>3</v>
      </c>
      <c r="X31" s="25" t="s">
        <v>362</v>
      </c>
      <c r="Y31" s="22">
        <v>4</v>
      </c>
      <c r="Z31" s="23" t="s">
        <v>361</v>
      </c>
      <c r="AA31" s="462"/>
      <c r="AB31" s="446"/>
      <c r="AC31" s="434"/>
    </row>
    <row r="32" spans="1:29" ht="13.9" customHeight="1" x14ac:dyDescent="0.15">
      <c r="A32" s="423"/>
      <c r="B32" s="400"/>
      <c r="C32" s="22">
        <v>1</v>
      </c>
      <c r="D32" s="23" t="s">
        <v>360</v>
      </c>
      <c r="E32" s="24"/>
      <c r="F32" s="25" t="s">
        <v>359</v>
      </c>
      <c r="G32" s="22"/>
      <c r="H32" s="23" t="s">
        <v>358</v>
      </c>
      <c r="I32" s="24"/>
      <c r="J32" s="23" t="s">
        <v>357</v>
      </c>
      <c r="K32" s="26"/>
      <c r="L32" s="25"/>
      <c r="M32" s="22"/>
      <c r="N32" s="23" t="s">
        <v>356</v>
      </c>
      <c r="O32" s="24"/>
      <c r="P32" s="25" t="s">
        <v>350</v>
      </c>
      <c r="Q32" s="22"/>
      <c r="R32" s="23" t="s">
        <v>350</v>
      </c>
      <c r="S32" s="24"/>
      <c r="T32" s="27"/>
      <c r="U32" s="22"/>
      <c r="V32" s="23" t="s">
        <v>355</v>
      </c>
      <c r="W32" s="24"/>
      <c r="X32" s="25"/>
      <c r="Y32" s="22"/>
      <c r="Z32" s="23"/>
      <c r="AA32" s="462"/>
      <c r="AB32" s="446"/>
      <c r="AC32" s="434"/>
    </row>
    <row r="33" spans="1:29" ht="13.9" customHeight="1" x14ac:dyDescent="0.15">
      <c r="A33" s="423"/>
      <c r="B33" s="400"/>
      <c r="C33" s="22">
        <v>1</v>
      </c>
      <c r="D33" s="23" t="s">
        <v>354</v>
      </c>
      <c r="E33" s="24"/>
      <c r="F33" s="25" t="s">
        <v>353</v>
      </c>
      <c r="G33" s="22"/>
      <c r="H33" s="23" t="s">
        <v>352</v>
      </c>
      <c r="I33" s="24"/>
      <c r="J33" s="23" t="s">
        <v>351</v>
      </c>
      <c r="K33" s="26"/>
      <c r="L33" s="25"/>
      <c r="M33" s="22"/>
      <c r="N33" s="23" t="s">
        <v>350</v>
      </c>
      <c r="O33" s="24"/>
      <c r="P33" s="25"/>
      <c r="Q33" s="22"/>
      <c r="R33" s="23"/>
      <c r="S33" s="24"/>
      <c r="T33" s="27"/>
      <c r="U33" s="22"/>
      <c r="V33" s="23"/>
      <c r="W33" s="24"/>
      <c r="X33" s="25"/>
      <c r="Y33" s="22"/>
      <c r="Z33" s="23"/>
      <c r="AA33" s="462"/>
      <c r="AB33" s="446"/>
      <c r="AC33" s="434"/>
    </row>
    <row r="34" spans="1:29" ht="13.9" customHeight="1" thickBot="1" x14ac:dyDescent="0.2">
      <c r="A34" s="444"/>
      <c r="B34" s="401"/>
      <c r="C34" s="451">
        <f>SUM(C30:C33)</f>
        <v>6</v>
      </c>
      <c r="D34" s="440"/>
      <c r="E34" s="463">
        <f>SUM(E30:E33)</f>
        <v>7</v>
      </c>
      <c r="F34" s="440"/>
      <c r="G34" s="463">
        <f>SUM(G30:G33)</f>
        <v>7</v>
      </c>
      <c r="H34" s="440"/>
      <c r="I34" s="463">
        <f>SUM(I30:I33)</f>
        <v>5</v>
      </c>
      <c r="J34" s="451"/>
      <c r="K34" s="444">
        <f>SUM(K30:K33)</f>
        <v>0</v>
      </c>
      <c r="L34" s="440"/>
      <c r="M34" s="451">
        <f>SUM(M30:M33)</f>
        <v>7</v>
      </c>
      <c r="N34" s="451"/>
      <c r="O34" s="463">
        <f>SUM(O30:O33)</f>
        <v>7</v>
      </c>
      <c r="P34" s="440"/>
      <c r="Q34" s="451">
        <f>SUM(Q30:Q33)</f>
        <v>7</v>
      </c>
      <c r="R34" s="451"/>
      <c r="S34" s="463">
        <f>SUM(S30:S33)</f>
        <v>6</v>
      </c>
      <c r="T34" s="503"/>
      <c r="U34" s="451">
        <f>SUM(U30:U33)</f>
        <v>6</v>
      </c>
      <c r="V34" s="451"/>
      <c r="W34" s="463">
        <f>SUM(W30:W33)</f>
        <v>6</v>
      </c>
      <c r="X34" s="440"/>
      <c r="Y34" s="451">
        <f>SUM(Y30:Y33)</f>
        <v>6</v>
      </c>
      <c r="Z34" s="440"/>
      <c r="AA34" s="462"/>
      <c r="AB34" s="447"/>
      <c r="AC34" s="420"/>
    </row>
    <row r="35" spans="1:29" ht="13.9" customHeight="1" x14ac:dyDescent="0.15">
      <c r="A35" s="422" t="s">
        <v>18</v>
      </c>
      <c r="B35" s="400">
        <v>70</v>
      </c>
      <c r="C35" s="16">
        <v>2</v>
      </c>
      <c r="D35" s="17" t="s">
        <v>349</v>
      </c>
      <c r="E35" s="18">
        <v>4</v>
      </c>
      <c r="F35" s="19" t="s">
        <v>348</v>
      </c>
      <c r="G35" s="16">
        <v>4</v>
      </c>
      <c r="H35" s="17" t="s">
        <v>347</v>
      </c>
      <c r="I35" s="18">
        <v>4</v>
      </c>
      <c r="J35" s="17" t="s">
        <v>346</v>
      </c>
      <c r="K35" s="20"/>
      <c r="L35" s="19"/>
      <c r="M35" s="16">
        <v>4</v>
      </c>
      <c r="N35" s="17" t="s">
        <v>345</v>
      </c>
      <c r="O35" s="18">
        <v>4</v>
      </c>
      <c r="P35" s="19" t="s">
        <v>344</v>
      </c>
      <c r="Q35" s="16">
        <v>2</v>
      </c>
      <c r="R35" s="17" t="s">
        <v>343</v>
      </c>
      <c r="S35" s="18">
        <v>2</v>
      </c>
      <c r="T35" s="21" t="s">
        <v>342</v>
      </c>
      <c r="U35" s="16">
        <v>4</v>
      </c>
      <c r="V35" s="17" t="s">
        <v>341</v>
      </c>
      <c r="W35" s="18">
        <v>2</v>
      </c>
      <c r="X35" s="19" t="s">
        <v>332</v>
      </c>
      <c r="Y35" s="16">
        <v>6</v>
      </c>
      <c r="Z35" s="17" t="s">
        <v>340</v>
      </c>
      <c r="AA35" s="461">
        <f>SUM(C39:Z39)</f>
        <v>70</v>
      </c>
      <c r="AB35" s="446">
        <v>70</v>
      </c>
      <c r="AC35" s="433" t="s">
        <v>18</v>
      </c>
    </row>
    <row r="36" spans="1:29" ht="13.9" customHeight="1" x14ac:dyDescent="0.15">
      <c r="A36" s="423"/>
      <c r="B36" s="400"/>
      <c r="C36" s="22">
        <v>2</v>
      </c>
      <c r="D36" s="23" t="s">
        <v>339</v>
      </c>
      <c r="E36" s="24">
        <v>2</v>
      </c>
      <c r="F36" s="25" t="s">
        <v>338</v>
      </c>
      <c r="G36" s="22">
        <v>2</v>
      </c>
      <c r="H36" s="23" t="s">
        <v>337</v>
      </c>
      <c r="I36" s="24"/>
      <c r="J36" s="23"/>
      <c r="K36" s="26"/>
      <c r="L36" s="25"/>
      <c r="M36" s="22">
        <v>2</v>
      </c>
      <c r="N36" s="23" t="s">
        <v>336</v>
      </c>
      <c r="O36" s="24">
        <v>4</v>
      </c>
      <c r="P36" s="25" t="s">
        <v>335</v>
      </c>
      <c r="Q36" s="22">
        <v>2</v>
      </c>
      <c r="R36" s="23" t="s">
        <v>334</v>
      </c>
      <c r="S36" s="24">
        <v>4</v>
      </c>
      <c r="T36" s="27" t="s">
        <v>333</v>
      </c>
      <c r="U36" s="22">
        <v>2</v>
      </c>
      <c r="V36" s="23" t="s">
        <v>332</v>
      </c>
      <c r="W36" s="24">
        <v>4</v>
      </c>
      <c r="X36" s="25" t="s">
        <v>331</v>
      </c>
      <c r="Y36" s="22"/>
      <c r="Z36" s="23"/>
      <c r="AA36" s="462"/>
      <c r="AB36" s="446"/>
      <c r="AC36" s="434"/>
    </row>
    <row r="37" spans="1:29" ht="13.9" customHeight="1" x14ac:dyDescent="0.15">
      <c r="A37" s="423"/>
      <c r="B37" s="400"/>
      <c r="C37" s="22"/>
      <c r="D37" s="23"/>
      <c r="E37" s="24"/>
      <c r="F37" s="25"/>
      <c r="G37" s="22">
        <v>2</v>
      </c>
      <c r="H37" s="23" t="s">
        <v>330</v>
      </c>
      <c r="I37" s="24"/>
      <c r="J37" s="23"/>
      <c r="K37" s="26"/>
      <c r="L37" s="25"/>
      <c r="M37" s="22">
        <v>2</v>
      </c>
      <c r="N37" s="23" t="s">
        <v>329</v>
      </c>
      <c r="O37" s="24"/>
      <c r="P37" s="25"/>
      <c r="Q37" s="22">
        <v>2</v>
      </c>
      <c r="R37" s="23" t="s">
        <v>328</v>
      </c>
      <c r="S37" s="24"/>
      <c r="T37" s="27"/>
      <c r="U37" s="22"/>
      <c r="V37" s="23"/>
      <c r="W37" s="24">
        <v>2</v>
      </c>
      <c r="X37" s="25" t="s">
        <v>327</v>
      </c>
      <c r="Y37" s="22"/>
      <c r="Z37" s="23"/>
      <c r="AA37" s="462"/>
      <c r="AB37" s="446"/>
      <c r="AC37" s="434"/>
    </row>
    <row r="38" spans="1:29" ht="13.9" customHeight="1" x14ac:dyDescent="0.15">
      <c r="A38" s="423"/>
      <c r="B38" s="400"/>
      <c r="C38" s="22"/>
      <c r="D38" s="23"/>
      <c r="E38" s="24"/>
      <c r="F38" s="25"/>
      <c r="G38" s="22"/>
      <c r="H38" s="23"/>
      <c r="I38" s="24"/>
      <c r="J38" s="23"/>
      <c r="K38" s="26"/>
      <c r="L38" s="25"/>
      <c r="M38" s="22"/>
      <c r="N38" s="23"/>
      <c r="O38" s="24"/>
      <c r="P38" s="25"/>
      <c r="Q38" s="22"/>
      <c r="R38" s="23"/>
      <c r="S38" s="24"/>
      <c r="T38" s="27"/>
      <c r="U38" s="22"/>
      <c r="V38" s="23"/>
      <c r="W38" s="24"/>
      <c r="X38" s="25"/>
      <c r="Y38" s="22"/>
      <c r="Z38" s="23"/>
      <c r="AA38" s="462"/>
      <c r="AB38" s="446"/>
      <c r="AC38" s="434"/>
    </row>
    <row r="39" spans="1:29" ht="13.9" customHeight="1" thickBot="1" x14ac:dyDescent="0.2">
      <c r="A39" s="424"/>
      <c r="B39" s="400"/>
      <c r="C39" s="451">
        <f>SUM(C35:C38)</f>
        <v>4</v>
      </c>
      <c r="D39" s="440"/>
      <c r="E39" s="463">
        <f>SUM(E35:E38)</f>
        <v>6</v>
      </c>
      <c r="F39" s="440"/>
      <c r="G39" s="463">
        <f>SUM(G35:G38)</f>
        <v>8</v>
      </c>
      <c r="H39" s="440"/>
      <c r="I39" s="463">
        <f>SUM(I35:I38)</f>
        <v>4</v>
      </c>
      <c r="J39" s="451"/>
      <c r="K39" s="444">
        <f>SUM(K35:K38)</f>
        <v>0</v>
      </c>
      <c r="L39" s="440"/>
      <c r="M39" s="451">
        <f>SUM(M35:M38)</f>
        <v>8</v>
      </c>
      <c r="N39" s="451"/>
      <c r="O39" s="463">
        <f>SUM(O35:O38)</f>
        <v>8</v>
      </c>
      <c r="P39" s="440"/>
      <c r="Q39" s="451">
        <f>SUM(Q35:Q38)</f>
        <v>6</v>
      </c>
      <c r="R39" s="451"/>
      <c r="S39" s="463">
        <f>SUM(S35:S38)</f>
        <v>6</v>
      </c>
      <c r="T39" s="503"/>
      <c r="U39" s="451">
        <f>SUM(U35:U38)</f>
        <v>6</v>
      </c>
      <c r="V39" s="451"/>
      <c r="W39" s="463">
        <f>SUM(W35:W38)</f>
        <v>8</v>
      </c>
      <c r="X39" s="440"/>
      <c r="Y39" s="451">
        <f>SUM(Y35:Y38)</f>
        <v>6</v>
      </c>
      <c r="Z39" s="440"/>
      <c r="AA39" s="462"/>
      <c r="AB39" s="446"/>
      <c r="AC39" s="414"/>
    </row>
    <row r="40" spans="1:29" ht="13.9" customHeight="1" x14ac:dyDescent="0.15">
      <c r="A40" s="421" t="s">
        <v>7</v>
      </c>
      <c r="B40" s="427">
        <v>105</v>
      </c>
      <c r="C40" s="16">
        <v>3</v>
      </c>
      <c r="D40" s="17" t="s">
        <v>326</v>
      </c>
      <c r="E40" s="18">
        <v>2</v>
      </c>
      <c r="F40" s="19" t="s">
        <v>314</v>
      </c>
      <c r="G40" s="16">
        <v>3</v>
      </c>
      <c r="H40" s="17" t="s">
        <v>326</v>
      </c>
      <c r="I40" s="18">
        <v>6</v>
      </c>
      <c r="J40" s="17" t="s">
        <v>322</v>
      </c>
      <c r="K40" s="20"/>
      <c r="L40" s="19"/>
      <c r="M40" s="16">
        <v>8</v>
      </c>
      <c r="N40" s="17" t="s">
        <v>325</v>
      </c>
      <c r="O40" s="18">
        <v>5</v>
      </c>
      <c r="P40" s="19" t="s">
        <v>317</v>
      </c>
      <c r="Q40" s="16">
        <v>4</v>
      </c>
      <c r="R40" s="17" t="s">
        <v>317</v>
      </c>
      <c r="S40" s="18">
        <v>6</v>
      </c>
      <c r="T40" s="21" t="s">
        <v>103</v>
      </c>
      <c r="U40" s="16">
        <v>3</v>
      </c>
      <c r="V40" s="17" t="s">
        <v>101</v>
      </c>
      <c r="W40" s="18">
        <v>6</v>
      </c>
      <c r="X40" s="19" t="s">
        <v>324</v>
      </c>
      <c r="Y40" s="16">
        <v>5</v>
      </c>
      <c r="Z40" s="17" t="s">
        <v>98</v>
      </c>
      <c r="AA40" s="461">
        <f>SUM(C44:Z44)</f>
        <v>106</v>
      </c>
      <c r="AB40" s="457">
        <v>105</v>
      </c>
      <c r="AC40" s="419" t="s">
        <v>7</v>
      </c>
    </row>
    <row r="41" spans="1:29" ht="13.9" customHeight="1" x14ac:dyDescent="0.15">
      <c r="A41" s="423"/>
      <c r="B41" s="400"/>
      <c r="C41" s="22">
        <v>3</v>
      </c>
      <c r="D41" s="23" t="s">
        <v>320</v>
      </c>
      <c r="E41" s="24">
        <v>2</v>
      </c>
      <c r="F41" s="25" t="s">
        <v>323</v>
      </c>
      <c r="G41" s="22">
        <v>4</v>
      </c>
      <c r="H41" s="23" t="s">
        <v>322</v>
      </c>
      <c r="I41" s="24">
        <v>2</v>
      </c>
      <c r="J41" s="23" t="s">
        <v>321</v>
      </c>
      <c r="K41" s="26"/>
      <c r="L41" s="25"/>
      <c r="M41" s="22">
        <v>2</v>
      </c>
      <c r="N41" s="23" t="s">
        <v>320</v>
      </c>
      <c r="O41" s="24">
        <v>4</v>
      </c>
      <c r="P41" s="25" t="s">
        <v>108</v>
      </c>
      <c r="Q41" s="22">
        <v>4</v>
      </c>
      <c r="R41" s="23" t="s">
        <v>319</v>
      </c>
      <c r="S41" s="24">
        <v>3</v>
      </c>
      <c r="T41" s="27" t="s">
        <v>318</v>
      </c>
      <c r="U41" s="22">
        <v>1</v>
      </c>
      <c r="V41" s="23" t="s">
        <v>315</v>
      </c>
      <c r="W41" s="119">
        <v>4</v>
      </c>
      <c r="X41" s="121" t="s">
        <v>112</v>
      </c>
      <c r="Y41" s="22">
        <v>2</v>
      </c>
      <c r="Z41" s="23" t="s">
        <v>315</v>
      </c>
      <c r="AA41" s="462"/>
      <c r="AB41" s="429"/>
      <c r="AC41" s="434"/>
    </row>
    <row r="42" spans="1:29" ht="13.9" customHeight="1" x14ac:dyDescent="0.15">
      <c r="A42" s="423"/>
      <c r="B42" s="400"/>
      <c r="C42" s="22"/>
      <c r="D42" s="23"/>
      <c r="E42" s="24">
        <v>6</v>
      </c>
      <c r="F42" s="25" t="s">
        <v>317</v>
      </c>
      <c r="G42" s="22">
        <v>2</v>
      </c>
      <c r="H42" s="23" t="s">
        <v>316</v>
      </c>
      <c r="I42" s="24"/>
      <c r="J42" s="23"/>
      <c r="K42" s="26"/>
      <c r="L42" s="25"/>
      <c r="M42" s="22">
        <v>2</v>
      </c>
      <c r="N42" s="23" t="s">
        <v>314</v>
      </c>
      <c r="O42" s="24">
        <v>3</v>
      </c>
      <c r="P42" s="25" t="s">
        <v>113</v>
      </c>
      <c r="Q42" s="22">
        <v>4</v>
      </c>
      <c r="R42" s="23" t="s">
        <v>113</v>
      </c>
      <c r="S42" s="24"/>
      <c r="T42" s="27"/>
      <c r="U42" s="120">
        <v>3</v>
      </c>
      <c r="V42" s="118" t="s">
        <v>112</v>
      </c>
      <c r="W42" s="24">
        <v>1</v>
      </c>
      <c r="X42" s="25" t="s">
        <v>315</v>
      </c>
      <c r="Y42" s="22"/>
      <c r="Z42" s="23"/>
      <c r="AA42" s="462"/>
      <c r="AB42" s="429"/>
      <c r="AC42" s="434"/>
    </row>
    <row r="43" spans="1:29" ht="13.9" customHeight="1" x14ac:dyDescent="0.15">
      <c r="A43" s="423"/>
      <c r="B43" s="400"/>
      <c r="C43" s="22"/>
      <c r="D43" s="23"/>
      <c r="E43" s="24"/>
      <c r="F43" s="25"/>
      <c r="G43" s="22">
        <v>3</v>
      </c>
      <c r="H43" s="23" t="s">
        <v>314</v>
      </c>
      <c r="I43" s="24"/>
      <c r="J43" s="23"/>
      <c r="K43" s="26"/>
      <c r="L43" s="25"/>
      <c r="M43" s="22"/>
      <c r="N43" s="23"/>
      <c r="O43" s="24"/>
      <c r="P43" s="25"/>
      <c r="Q43" s="22"/>
      <c r="R43" s="23"/>
      <c r="S43" s="24"/>
      <c r="T43" s="27"/>
      <c r="U43" s="22"/>
      <c r="V43" s="23"/>
      <c r="W43" s="24"/>
      <c r="X43" s="25"/>
      <c r="Y43" s="22"/>
      <c r="Z43" s="23"/>
      <c r="AA43" s="462"/>
      <c r="AB43" s="429"/>
      <c r="AC43" s="434"/>
    </row>
    <row r="44" spans="1:29" ht="13.9" customHeight="1" thickBot="1" x14ac:dyDescent="0.2">
      <c r="A44" s="424"/>
      <c r="B44" s="400"/>
      <c r="C44" s="441">
        <f>SUM(C40:C43)</f>
        <v>6</v>
      </c>
      <c r="D44" s="442"/>
      <c r="E44" s="519">
        <f>SUM(E40:E43)</f>
        <v>10</v>
      </c>
      <c r="F44" s="442"/>
      <c r="G44" s="519">
        <f>SUM(G40:G43)</f>
        <v>12</v>
      </c>
      <c r="H44" s="442"/>
      <c r="I44" s="519">
        <f>SUM(I40:I43)</f>
        <v>8</v>
      </c>
      <c r="J44" s="441"/>
      <c r="K44" s="520">
        <f>SUM(K40:K43)</f>
        <v>0</v>
      </c>
      <c r="L44" s="442"/>
      <c r="M44" s="441">
        <f>SUM(M40:M43)</f>
        <v>12</v>
      </c>
      <c r="N44" s="441"/>
      <c r="O44" s="519">
        <f>SUM(O40:O43)</f>
        <v>12</v>
      </c>
      <c r="P44" s="442"/>
      <c r="Q44" s="441">
        <f>SUM(Q40:Q43)</f>
        <v>12</v>
      </c>
      <c r="R44" s="441"/>
      <c r="S44" s="519">
        <f>SUM(S40:S43)</f>
        <v>9</v>
      </c>
      <c r="T44" s="458"/>
      <c r="U44" s="441">
        <f>SUM(U40:U43)</f>
        <v>7</v>
      </c>
      <c r="V44" s="441"/>
      <c r="W44" s="519">
        <f>SUM(W40:W43)</f>
        <v>11</v>
      </c>
      <c r="X44" s="442"/>
      <c r="Y44" s="441">
        <f>SUM(Y40:Y43)</f>
        <v>7</v>
      </c>
      <c r="Z44" s="442"/>
      <c r="AA44" s="462"/>
      <c r="AB44" s="429"/>
      <c r="AC44" s="414"/>
    </row>
    <row r="45" spans="1:29" ht="13.9" customHeight="1" x14ac:dyDescent="0.15">
      <c r="A45" s="464" t="s">
        <v>15</v>
      </c>
      <c r="B45" s="427">
        <v>35</v>
      </c>
      <c r="C45" s="16">
        <v>1</v>
      </c>
      <c r="D45" s="17" t="s">
        <v>313</v>
      </c>
      <c r="E45" s="18">
        <v>1</v>
      </c>
      <c r="F45" s="19" t="s">
        <v>312</v>
      </c>
      <c r="G45" s="16">
        <v>1</v>
      </c>
      <c r="H45" s="17" t="s">
        <v>311</v>
      </c>
      <c r="I45" s="18">
        <v>1</v>
      </c>
      <c r="J45" s="17" t="s">
        <v>310</v>
      </c>
      <c r="K45" s="20"/>
      <c r="L45" s="19"/>
      <c r="M45" s="16">
        <v>1</v>
      </c>
      <c r="N45" s="17" t="s">
        <v>309</v>
      </c>
      <c r="O45" s="18">
        <v>1</v>
      </c>
      <c r="P45" s="19" t="s">
        <v>308</v>
      </c>
      <c r="Q45" s="16">
        <v>1</v>
      </c>
      <c r="R45" s="17" t="s">
        <v>307</v>
      </c>
      <c r="S45" s="18">
        <v>1</v>
      </c>
      <c r="T45" s="21" t="s">
        <v>306</v>
      </c>
      <c r="U45" s="16">
        <v>1</v>
      </c>
      <c r="V45" s="17" t="s">
        <v>305</v>
      </c>
      <c r="W45" s="18">
        <v>1</v>
      </c>
      <c r="X45" s="19" t="s">
        <v>304</v>
      </c>
      <c r="Y45" s="16">
        <v>1</v>
      </c>
      <c r="Z45" s="17" t="s">
        <v>303</v>
      </c>
      <c r="AA45" s="461">
        <f>SUM(C49:Z49)</f>
        <v>35</v>
      </c>
      <c r="AB45" s="445">
        <v>35</v>
      </c>
      <c r="AC45" s="413" t="s">
        <v>15</v>
      </c>
    </row>
    <row r="46" spans="1:29" ht="13.9" customHeight="1" x14ac:dyDescent="0.15">
      <c r="A46" s="423"/>
      <c r="B46" s="400"/>
      <c r="C46" s="22">
        <v>1</v>
      </c>
      <c r="D46" s="23" t="s">
        <v>302</v>
      </c>
      <c r="E46" s="24">
        <v>1</v>
      </c>
      <c r="F46" s="25" t="s">
        <v>301</v>
      </c>
      <c r="G46" s="22">
        <v>1</v>
      </c>
      <c r="H46" s="23" t="s">
        <v>300</v>
      </c>
      <c r="I46" s="24">
        <v>1</v>
      </c>
      <c r="J46" s="23" t="s">
        <v>299</v>
      </c>
      <c r="K46" s="26"/>
      <c r="L46" s="25"/>
      <c r="M46" s="22">
        <v>1</v>
      </c>
      <c r="N46" s="23" t="s">
        <v>298</v>
      </c>
      <c r="O46" s="24">
        <v>1</v>
      </c>
      <c r="P46" s="25" t="s">
        <v>297</v>
      </c>
      <c r="Q46" s="22">
        <v>1</v>
      </c>
      <c r="R46" s="23" t="s">
        <v>296</v>
      </c>
      <c r="S46" s="24">
        <v>1</v>
      </c>
      <c r="T46" s="27" t="s">
        <v>295</v>
      </c>
      <c r="U46" s="22">
        <v>1</v>
      </c>
      <c r="V46" s="23" t="s">
        <v>294</v>
      </c>
      <c r="W46" s="24">
        <v>1</v>
      </c>
      <c r="X46" s="25" t="s">
        <v>293</v>
      </c>
      <c r="Y46" s="22">
        <v>1</v>
      </c>
      <c r="Z46" s="23" t="s">
        <v>292</v>
      </c>
      <c r="AA46" s="462"/>
      <c r="AB46" s="446"/>
      <c r="AC46" s="434"/>
    </row>
    <row r="47" spans="1:29" ht="13.9" customHeight="1" x14ac:dyDescent="0.15">
      <c r="A47" s="423"/>
      <c r="B47" s="400"/>
      <c r="C47" s="22">
        <v>1</v>
      </c>
      <c r="D47" s="23" t="s">
        <v>291</v>
      </c>
      <c r="E47" s="24">
        <v>1</v>
      </c>
      <c r="F47" s="25" t="s">
        <v>290</v>
      </c>
      <c r="G47" s="22">
        <v>1</v>
      </c>
      <c r="H47" s="23" t="s">
        <v>289</v>
      </c>
      <c r="I47" s="24"/>
      <c r="J47" s="23"/>
      <c r="K47" s="26"/>
      <c r="L47" s="25"/>
      <c r="M47" s="22">
        <v>1</v>
      </c>
      <c r="N47" s="23" t="s">
        <v>288</v>
      </c>
      <c r="O47" s="24">
        <v>1</v>
      </c>
      <c r="P47" s="25" t="s">
        <v>287</v>
      </c>
      <c r="Q47" s="22">
        <v>1</v>
      </c>
      <c r="R47" s="23" t="s">
        <v>286</v>
      </c>
      <c r="S47" s="24">
        <v>1</v>
      </c>
      <c r="T47" s="27" t="s">
        <v>285</v>
      </c>
      <c r="U47" s="22">
        <v>1</v>
      </c>
      <c r="V47" s="23" t="s">
        <v>284</v>
      </c>
      <c r="W47" s="24">
        <v>1</v>
      </c>
      <c r="X47" s="25" t="s">
        <v>283</v>
      </c>
      <c r="Y47" s="22"/>
      <c r="Z47" s="23"/>
      <c r="AA47" s="462"/>
      <c r="AB47" s="446"/>
      <c r="AC47" s="434"/>
    </row>
    <row r="48" spans="1:29" ht="13.9" customHeight="1" x14ac:dyDescent="0.15">
      <c r="A48" s="423"/>
      <c r="B48" s="400"/>
      <c r="C48" s="22"/>
      <c r="D48" s="23"/>
      <c r="E48" s="24">
        <v>1</v>
      </c>
      <c r="F48" s="25" t="s">
        <v>282</v>
      </c>
      <c r="G48" s="22">
        <v>1</v>
      </c>
      <c r="H48" s="23" t="s">
        <v>281</v>
      </c>
      <c r="I48" s="24"/>
      <c r="J48" s="23"/>
      <c r="K48" s="26"/>
      <c r="L48" s="25"/>
      <c r="M48" s="22"/>
      <c r="N48" s="23"/>
      <c r="O48" s="24">
        <v>1</v>
      </c>
      <c r="P48" s="25" t="s">
        <v>280</v>
      </c>
      <c r="Q48" s="22">
        <v>1</v>
      </c>
      <c r="R48" s="23" t="s">
        <v>279</v>
      </c>
      <c r="S48" s="24"/>
      <c r="T48" s="27"/>
      <c r="U48" s="22"/>
      <c r="V48" s="23"/>
      <c r="W48" s="24"/>
      <c r="X48" s="25"/>
      <c r="Y48" s="22"/>
      <c r="Z48" s="23"/>
      <c r="AA48" s="462"/>
      <c r="AB48" s="446"/>
      <c r="AC48" s="434"/>
    </row>
    <row r="49" spans="1:29" ht="13.9" customHeight="1" thickBot="1" x14ac:dyDescent="0.2">
      <c r="A49" s="444"/>
      <c r="B49" s="401"/>
      <c r="C49" s="451">
        <f>SUM(C45:C48)</f>
        <v>3</v>
      </c>
      <c r="D49" s="440"/>
      <c r="E49" s="463">
        <f>SUM(E45:E48)</f>
        <v>4</v>
      </c>
      <c r="F49" s="440"/>
      <c r="G49" s="463">
        <f>SUM(G45:G48)</f>
        <v>4</v>
      </c>
      <c r="H49" s="440"/>
      <c r="I49" s="463">
        <f>SUM(I45:I48)</f>
        <v>2</v>
      </c>
      <c r="J49" s="451"/>
      <c r="K49" s="444">
        <f>SUM(K45:K48)</f>
        <v>0</v>
      </c>
      <c r="L49" s="440"/>
      <c r="M49" s="451">
        <f>SUM(M45:M48)</f>
        <v>3</v>
      </c>
      <c r="N49" s="451"/>
      <c r="O49" s="463">
        <f>SUM(O45:O48)</f>
        <v>4</v>
      </c>
      <c r="P49" s="440"/>
      <c r="Q49" s="451">
        <f>SUM(Q45:Q48)</f>
        <v>4</v>
      </c>
      <c r="R49" s="451"/>
      <c r="S49" s="463">
        <f>SUM(S45:S48)</f>
        <v>3</v>
      </c>
      <c r="T49" s="503"/>
      <c r="U49" s="451">
        <f>SUM(U45:U48)</f>
        <v>3</v>
      </c>
      <c r="V49" s="451"/>
      <c r="W49" s="463">
        <f>SUM(W45:W48)</f>
        <v>3</v>
      </c>
      <c r="X49" s="440"/>
      <c r="Y49" s="451">
        <f>SUM(Y45:Y48)</f>
        <v>2</v>
      </c>
      <c r="Z49" s="440"/>
      <c r="AA49" s="462"/>
      <c r="AB49" s="447"/>
      <c r="AC49" s="420"/>
    </row>
    <row r="50" spans="1:29" ht="13.9" customHeight="1" x14ac:dyDescent="0.15">
      <c r="A50" s="465" t="s">
        <v>25</v>
      </c>
      <c r="B50" s="427">
        <v>12</v>
      </c>
      <c r="C50" s="16">
        <v>2</v>
      </c>
      <c r="D50" s="17" t="s">
        <v>278</v>
      </c>
      <c r="E50" s="18">
        <v>1</v>
      </c>
      <c r="F50" s="19" t="s">
        <v>277</v>
      </c>
      <c r="G50" s="16">
        <v>1</v>
      </c>
      <c r="H50" s="17" t="s">
        <v>277</v>
      </c>
      <c r="I50" s="18">
        <v>1</v>
      </c>
      <c r="J50" s="17" t="s">
        <v>277</v>
      </c>
      <c r="K50" s="20"/>
      <c r="L50" s="19"/>
      <c r="M50" s="16">
        <v>1</v>
      </c>
      <c r="N50" s="17" t="s">
        <v>275</v>
      </c>
      <c r="O50" s="18">
        <v>1</v>
      </c>
      <c r="P50" s="19" t="s">
        <v>276</v>
      </c>
      <c r="Q50" s="16">
        <v>1</v>
      </c>
      <c r="R50" s="17" t="s">
        <v>276</v>
      </c>
      <c r="S50" s="18">
        <v>1</v>
      </c>
      <c r="T50" s="21" t="s">
        <v>275</v>
      </c>
      <c r="U50" s="16">
        <v>1</v>
      </c>
      <c r="V50" s="17" t="s">
        <v>274</v>
      </c>
      <c r="W50" s="18">
        <v>1</v>
      </c>
      <c r="X50" s="19" t="s">
        <v>274</v>
      </c>
      <c r="Y50" s="16">
        <v>1</v>
      </c>
      <c r="Z50" s="17" t="s">
        <v>274</v>
      </c>
      <c r="AA50" s="461">
        <f>SUM(C53:Z53)</f>
        <v>12</v>
      </c>
      <c r="AB50" s="445">
        <v>12</v>
      </c>
      <c r="AC50" s="476" t="s">
        <v>25</v>
      </c>
    </row>
    <row r="51" spans="1:29" ht="13.9" customHeight="1" x14ac:dyDescent="0.15">
      <c r="A51" s="466"/>
      <c r="B51" s="400"/>
      <c r="C51" s="22"/>
      <c r="D51" s="23"/>
      <c r="E51" s="24"/>
      <c r="F51" s="25"/>
      <c r="G51" s="22"/>
      <c r="H51" s="23"/>
      <c r="I51" s="24"/>
      <c r="J51" s="23"/>
      <c r="K51" s="26"/>
      <c r="L51" s="25"/>
      <c r="M51" s="22"/>
      <c r="N51" s="23"/>
      <c r="O51" s="24"/>
      <c r="P51" s="25"/>
      <c r="Q51" s="22"/>
      <c r="R51" s="23"/>
      <c r="S51" s="24"/>
      <c r="T51" s="27"/>
      <c r="U51" s="22"/>
      <c r="V51" s="23"/>
      <c r="W51" s="24"/>
      <c r="X51" s="25"/>
      <c r="Y51" s="22"/>
      <c r="Z51" s="23"/>
      <c r="AA51" s="462"/>
      <c r="AB51" s="446"/>
      <c r="AC51" s="477"/>
    </row>
    <row r="52" spans="1:29" ht="13.9" customHeight="1" x14ac:dyDescent="0.15">
      <c r="A52" s="466"/>
      <c r="B52" s="400"/>
      <c r="C52" s="22"/>
      <c r="D52" s="23"/>
      <c r="E52" s="24"/>
      <c r="F52" s="25"/>
      <c r="G52" s="22"/>
      <c r="H52" s="23"/>
      <c r="I52" s="24"/>
      <c r="J52" s="23"/>
      <c r="K52" s="26"/>
      <c r="L52" s="25"/>
      <c r="M52" s="22"/>
      <c r="N52" s="23"/>
      <c r="O52" s="24"/>
      <c r="P52" s="25"/>
      <c r="Q52" s="22"/>
      <c r="R52" s="23"/>
      <c r="S52" s="24"/>
      <c r="T52" s="27"/>
      <c r="U52" s="22"/>
      <c r="V52" s="23"/>
      <c r="W52" s="24"/>
      <c r="X52" s="25"/>
      <c r="Y52" s="22"/>
      <c r="Z52" s="23"/>
      <c r="AA52" s="462"/>
      <c r="AB52" s="446"/>
      <c r="AC52" s="477"/>
    </row>
    <row r="53" spans="1:29" ht="13.9" customHeight="1" x14ac:dyDescent="0.15">
      <c r="A53" s="467"/>
      <c r="B53" s="468"/>
      <c r="C53" s="448">
        <f>SUM(C50:C52)</f>
        <v>2</v>
      </c>
      <c r="D53" s="449"/>
      <c r="E53" s="515">
        <f>SUM(E50:E52)</f>
        <v>1</v>
      </c>
      <c r="F53" s="449"/>
      <c r="G53" s="515">
        <f>SUM(G50:G52)</f>
        <v>1</v>
      </c>
      <c r="H53" s="449"/>
      <c r="I53" s="515">
        <f>SUM(I50:I52)</f>
        <v>1</v>
      </c>
      <c r="J53" s="448"/>
      <c r="K53" s="424">
        <f>SUM(K50:K52)</f>
        <v>0</v>
      </c>
      <c r="L53" s="449"/>
      <c r="M53" s="448">
        <f>SUM(M50:M52)</f>
        <v>1</v>
      </c>
      <c r="N53" s="448"/>
      <c r="O53" s="515">
        <f>SUM(O50:O52)</f>
        <v>1</v>
      </c>
      <c r="P53" s="449"/>
      <c r="Q53" s="448">
        <f>SUM(Q50:Q52)</f>
        <v>1</v>
      </c>
      <c r="R53" s="448"/>
      <c r="S53" s="515">
        <f>SUM(S50:S52)</f>
        <v>1</v>
      </c>
      <c r="T53" s="516"/>
      <c r="U53" s="448">
        <f>SUM(U50:U52)</f>
        <v>1</v>
      </c>
      <c r="V53" s="448"/>
      <c r="W53" s="515">
        <f>SUM(W50:W52)</f>
        <v>1</v>
      </c>
      <c r="X53" s="449"/>
      <c r="Y53" s="448">
        <f>SUM(Y50:Y52)</f>
        <v>1</v>
      </c>
      <c r="Z53" s="449"/>
      <c r="AA53" s="469"/>
      <c r="AB53" s="470"/>
      <c r="AC53" s="478"/>
    </row>
    <row r="54" spans="1:29" ht="13.9" customHeight="1" x14ac:dyDescent="0.15">
      <c r="A54" s="66" t="s">
        <v>24</v>
      </c>
      <c r="B54" s="68">
        <v>23</v>
      </c>
      <c r="C54" s="28">
        <v>6</v>
      </c>
      <c r="D54" s="40">
        <v>75</v>
      </c>
      <c r="E54" s="30">
        <v>8</v>
      </c>
      <c r="F54" s="41">
        <v>105</v>
      </c>
      <c r="G54" s="28">
        <v>9</v>
      </c>
      <c r="H54" s="40">
        <v>105</v>
      </c>
      <c r="I54" s="30">
        <v>6</v>
      </c>
      <c r="J54" s="40">
        <v>90</v>
      </c>
      <c r="K54" s="32"/>
      <c r="L54" s="41">
        <v>0</v>
      </c>
      <c r="M54" s="28">
        <v>8</v>
      </c>
      <c r="N54" s="40">
        <v>90</v>
      </c>
      <c r="O54" s="30">
        <v>8</v>
      </c>
      <c r="P54" s="41">
        <v>105</v>
      </c>
      <c r="Q54" s="28">
        <v>8</v>
      </c>
      <c r="R54" s="40">
        <v>105</v>
      </c>
      <c r="S54" s="30">
        <v>8</v>
      </c>
      <c r="T54" s="42">
        <v>90</v>
      </c>
      <c r="U54" s="28">
        <v>7</v>
      </c>
      <c r="V54" s="40">
        <v>90</v>
      </c>
      <c r="W54" s="30">
        <v>8</v>
      </c>
      <c r="X54" s="41">
        <v>105</v>
      </c>
      <c r="Y54" s="28">
        <v>6</v>
      </c>
      <c r="Z54" s="40">
        <v>90</v>
      </c>
      <c r="AA54" s="471">
        <f>SUM(C55:Z55)</f>
        <v>27.332299999999996</v>
      </c>
      <c r="AB54" s="428">
        <v>23</v>
      </c>
      <c r="AC54" s="435" t="s">
        <v>24</v>
      </c>
    </row>
    <row r="55" spans="1:29" ht="13.9" customHeight="1" thickBot="1" x14ac:dyDescent="0.2">
      <c r="A55" s="43" t="s">
        <v>29</v>
      </c>
      <c r="B55" s="44"/>
      <c r="C55" s="473">
        <v>2</v>
      </c>
      <c r="D55" s="474"/>
      <c r="E55" s="475">
        <v>2.6659999999999999</v>
      </c>
      <c r="F55" s="475"/>
      <c r="G55" s="475">
        <v>3</v>
      </c>
      <c r="H55" s="475"/>
      <c r="I55" s="474">
        <v>2</v>
      </c>
      <c r="J55" s="474"/>
      <c r="K55" s="518">
        <v>0</v>
      </c>
      <c r="L55" s="475"/>
      <c r="M55" s="481">
        <v>2.6665999999999999</v>
      </c>
      <c r="N55" s="482"/>
      <c r="O55" s="475">
        <v>2.6665999999999999</v>
      </c>
      <c r="P55" s="475"/>
      <c r="Q55" s="481">
        <v>2.6665999999999999</v>
      </c>
      <c r="R55" s="482"/>
      <c r="S55" s="475">
        <v>2.6665999999999999</v>
      </c>
      <c r="T55" s="517"/>
      <c r="U55" s="481">
        <v>2.3332999999999999</v>
      </c>
      <c r="V55" s="482"/>
      <c r="W55" s="475">
        <v>2.6665999999999999</v>
      </c>
      <c r="X55" s="475"/>
      <c r="Y55" s="481">
        <v>2</v>
      </c>
      <c r="Z55" s="475"/>
      <c r="AA55" s="472"/>
      <c r="AB55" s="430"/>
      <c r="AC55" s="401"/>
    </row>
    <row r="56" spans="1:29" ht="13.9" customHeight="1" x14ac:dyDescent="0.15">
      <c r="A56" s="464" t="s">
        <v>14</v>
      </c>
      <c r="B56" s="427">
        <v>35</v>
      </c>
      <c r="C56" s="16">
        <v>1</v>
      </c>
      <c r="D56" s="17" t="s">
        <v>48</v>
      </c>
      <c r="E56" s="18">
        <v>2</v>
      </c>
      <c r="F56" s="19" t="s">
        <v>48</v>
      </c>
      <c r="G56" s="16">
        <v>2</v>
      </c>
      <c r="H56" s="17" t="s">
        <v>48</v>
      </c>
      <c r="I56" s="18">
        <v>1</v>
      </c>
      <c r="J56" s="17" t="s">
        <v>48</v>
      </c>
      <c r="K56" s="20"/>
      <c r="L56" s="19"/>
      <c r="M56" s="16">
        <v>2</v>
      </c>
      <c r="N56" s="17" t="s">
        <v>48</v>
      </c>
      <c r="O56" s="18">
        <v>2</v>
      </c>
      <c r="P56" s="19" t="s">
        <v>48</v>
      </c>
      <c r="Q56" s="16">
        <v>2</v>
      </c>
      <c r="R56" s="17" t="s">
        <v>48</v>
      </c>
      <c r="S56" s="18">
        <v>1</v>
      </c>
      <c r="T56" s="21" t="s">
        <v>48</v>
      </c>
      <c r="U56" s="16">
        <v>1</v>
      </c>
      <c r="V56" s="17" t="s">
        <v>48</v>
      </c>
      <c r="W56" s="18">
        <v>3</v>
      </c>
      <c r="X56" s="19" t="s">
        <v>48</v>
      </c>
      <c r="Y56" s="16">
        <v>1</v>
      </c>
      <c r="Z56" s="17" t="s">
        <v>48</v>
      </c>
      <c r="AA56" s="431">
        <f>SUM(C60:Z60)</f>
        <v>36</v>
      </c>
      <c r="AB56" s="445">
        <v>35</v>
      </c>
      <c r="AC56" s="413" t="s">
        <v>14</v>
      </c>
    </row>
    <row r="57" spans="1:29" ht="13.9" customHeight="1" x14ac:dyDescent="0.15">
      <c r="A57" s="490"/>
      <c r="B57" s="400"/>
      <c r="C57" s="22">
        <v>2</v>
      </c>
      <c r="D57" s="23" t="s">
        <v>47</v>
      </c>
      <c r="E57" s="24">
        <v>1</v>
      </c>
      <c r="F57" s="25" t="s">
        <v>47</v>
      </c>
      <c r="G57" s="22">
        <v>1</v>
      </c>
      <c r="H57" s="23" t="s">
        <v>47</v>
      </c>
      <c r="I57" s="24">
        <v>1</v>
      </c>
      <c r="J57" s="23" t="s">
        <v>47</v>
      </c>
      <c r="K57" s="26"/>
      <c r="L57" s="25"/>
      <c r="M57" s="22">
        <v>2</v>
      </c>
      <c r="N57" s="23" t="s">
        <v>47</v>
      </c>
      <c r="O57" s="24">
        <v>1</v>
      </c>
      <c r="P57" s="25" t="s">
        <v>47</v>
      </c>
      <c r="Q57" s="22">
        <v>1</v>
      </c>
      <c r="R57" s="23" t="s">
        <v>47</v>
      </c>
      <c r="S57" s="24">
        <v>1</v>
      </c>
      <c r="T57" s="27" t="s">
        <v>47</v>
      </c>
      <c r="U57" s="22">
        <v>1</v>
      </c>
      <c r="V57" s="23" t="s">
        <v>47</v>
      </c>
      <c r="W57" s="24">
        <v>1</v>
      </c>
      <c r="X57" s="25" t="s">
        <v>47</v>
      </c>
      <c r="Y57" s="22">
        <v>1</v>
      </c>
      <c r="Z57" s="23" t="s">
        <v>47</v>
      </c>
      <c r="AA57" s="432"/>
      <c r="AB57" s="446"/>
      <c r="AC57" s="479"/>
    </row>
    <row r="58" spans="1:29" ht="13.9" customHeight="1" x14ac:dyDescent="0.15">
      <c r="A58" s="490"/>
      <c r="B58" s="400"/>
      <c r="C58" s="120">
        <v>2</v>
      </c>
      <c r="D58" s="118" t="s">
        <v>46</v>
      </c>
      <c r="E58" s="24"/>
      <c r="F58" s="25"/>
      <c r="G58" s="22"/>
      <c r="H58" s="23"/>
      <c r="I58" s="119">
        <v>1</v>
      </c>
      <c r="J58" s="118" t="s">
        <v>46</v>
      </c>
      <c r="K58" s="26"/>
      <c r="L58" s="25"/>
      <c r="M58" s="22"/>
      <c r="N58" s="23"/>
      <c r="O58" s="24"/>
      <c r="P58" s="25"/>
      <c r="Q58" s="22"/>
      <c r="R58" s="23"/>
      <c r="S58" s="24">
        <v>1</v>
      </c>
      <c r="T58" s="27" t="s">
        <v>46</v>
      </c>
      <c r="U58" s="22"/>
      <c r="V58" s="23"/>
      <c r="W58" s="24"/>
      <c r="X58" s="25"/>
      <c r="Y58" s="22">
        <v>1</v>
      </c>
      <c r="Z58" s="23" t="s">
        <v>46</v>
      </c>
      <c r="AA58" s="432"/>
      <c r="AB58" s="446"/>
      <c r="AC58" s="479"/>
    </row>
    <row r="59" spans="1:29" ht="13.9" customHeight="1" x14ac:dyDescent="0.15">
      <c r="A59" s="490"/>
      <c r="B59" s="400"/>
      <c r="C59" s="22"/>
      <c r="D59" s="23"/>
      <c r="E59" s="24"/>
      <c r="F59" s="25"/>
      <c r="G59" s="22"/>
      <c r="H59" s="23"/>
      <c r="I59" s="24"/>
      <c r="J59" s="23"/>
      <c r="K59" s="26"/>
      <c r="L59" s="25"/>
      <c r="M59" s="22"/>
      <c r="N59" s="23"/>
      <c r="O59" s="24"/>
      <c r="P59" s="25"/>
      <c r="Q59" s="22"/>
      <c r="R59" s="23"/>
      <c r="S59" s="24"/>
      <c r="T59" s="27"/>
      <c r="U59" s="22"/>
      <c r="V59" s="23"/>
      <c r="W59" s="24"/>
      <c r="X59" s="25"/>
      <c r="Y59" s="22"/>
      <c r="Z59" s="23"/>
      <c r="AA59" s="432"/>
      <c r="AB59" s="446"/>
      <c r="AC59" s="479"/>
    </row>
    <row r="60" spans="1:29" ht="13.9" customHeight="1" thickBot="1" x14ac:dyDescent="0.2">
      <c r="A60" s="491"/>
      <c r="B60" s="401"/>
      <c r="C60" s="450">
        <f>SUM(C56:C59)</f>
        <v>5</v>
      </c>
      <c r="D60" s="493"/>
      <c r="E60" s="463">
        <f>SUM(E56:E59)</f>
        <v>3</v>
      </c>
      <c r="F60" s="440"/>
      <c r="G60" s="463">
        <f>SUM(G56:G59)</f>
        <v>3</v>
      </c>
      <c r="H60" s="440"/>
      <c r="I60" s="463">
        <f>SUM(I56:I59)</f>
        <v>3</v>
      </c>
      <c r="J60" s="451"/>
      <c r="K60" s="444">
        <f>SUM(K56:K59)</f>
        <v>0</v>
      </c>
      <c r="L60" s="440"/>
      <c r="M60" s="451">
        <f>SUM(M56:M59)</f>
        <v>4</v>
      </c>
      <c r="N60" s="451"/>
      <c r="O60" s="463">
        <f>SUM(O56:O59)</f>
        <v>3</v>
      </c>
      <c r="P60" s="440"/>
      <c r="Q60" s="451">
        <f>SUM(Q56:Q59)</f>
        <v>3</v>
      </c>
      <c r="R60" s="451"/>
      <c r="S60" s="463">
        <f>SUM(S56:S59)</f>
        <v>3</v>
      </c>
      <c r="T60" s="503"/>
      <c r="U60" s="451">
        <f>SUM(U56:U59)</f>
        <v>2</v>
      </c>
      <c r="V60" s="451"/>
      <c r="W60" s="463">
        <f>SUM(W56:W59)</f>
        <v>4</v>
      </c>
      <c r="X60" s="440"/>
      <c r="Y60" s="451">
        <f>SUM(Y56:Y59)</f>
        <v>3</v>
      </c>
      <c r="Z60" s="440"/>
      <c r="AA60" s="432"/>
      <c r="AB60" s="447"/>
      <c r="AC60" s="480"/>
    </row>
    <row r="61" spans="1:29" ht="13.9" customHeight="1" x14ac:dyDescent="0.15">
      <c r="A61" s="64" t="s">
        <v>13</v>
      </c>
      <c r="B61" s="483"/>
      <c r="C61" s="115"/>
      <c r="D61" s="512"/>
      <c r="E61" s="116"/>
      <c r="F61" s="512"/>
      <c r="G61" s="115"/>
      <c r="H61" s="512"/>
      <c r="I61" s="116"/>
      <c r="J61" s="509"/>
      <c r="K61" s="117"/>
      <c r="L61" s="512"/>
      <c r="M61" s="115"/>
      <c r="N61" s="509"/>
      <c r="O61" s="116"/>
      <c r="P61" s="512"/>
      <c r="Q61" s="115"/>
      <c r="R61" s="509"/>
      <c r="S61" s="116"/>
      <c r="T61" s="506"/>
      <c r="U61" s="115"/>
      <c r="V61" s="509"/>
      <c r="W61" s="116"/>
      <c r="X61" s="512"/>
      <c r="Y61" s="115" t="s">
        <v>273</v>
      </c>
      <c r="Z61" s="512"/>
      <c r="AA61" s="431">
        <f>SUM(C64:Z64)</f>
        <v>20.6632</v>
      </c>
      <c r="AB61" s="492"/>
      <c r="AC61" s="63" t="s">
        <v>13</v>
      </c>
    </row>
    <row r="62" spans="1:29" ht="13.9" customHeight="1" x14ac:dyDescent="0.15">
      <c r="A62" s="54" t="s">
        <v>26</v>
      </c>
      <c r="B62" s="483"/>
      <c r="C62" s="69"/>
      <c r="D62" s="513"/>
      <c r="E62" s="70"/>
      <c r="F62" s="513"/>
      <c r="G62" s="69"/>
      <c r="H62" s="513"/>
      <c r="I62" s="70"/>
      <c r="J62" s="510"/>
      <c r="K62" s="114"/>
      <c r="L62" s="513"/>
      <c r="M62" s="69"/>
      <c r="N62" s="510"/>
      <c r="O62" s="70"/>
      <c r="P62" s="513"/>
      <c r="Q62" s="69"/>
      <c r="R62" s="510"/>
      <c r="S62" s="70"/>
      <c r="T62" s="507"/>
      <c r="U62" s="69"/>
      <c r="V62" s="510"/>
      <c r="W62" s="70"/>
      <c r="X62" s="513"/>
      <c r="Y62" s="69"/>
      <c r="Z62" s="513"/>
      <c r="AA62" s="432"/>
      <c r="AB62" s="492"/>
      <c r="AC62" s="58" t="s">
        <v>26</v>
      </c>
    </row>
    <row r="63" spans="1:29" ht="13.9" customHeight="1" x14ac:dyDescent="0.15">
      <c r="A63" s="54" t="s">
        <v>27</v>
      </c>
      <c r="B63" s="483"/>
      <c r="C63" s="69">
        <v>3.3330000000000002</v>
      </c>
      <c r="D63" s="514"/>
      <c r="E63" s="70">
        <v>1.333</v>
      </c>
      <c r="F63" s="514"/>
      <c r="G63" s="69">
        <v>1</v>
      </c>
      <c r="H63" s="514"/>
      <c r="I63" s="70">
        <v>1.333</v>
      </c>
      <c r="J63" s="511"/>
      <c r="K63" s="114"/>
      <c r="L63" s="514"/>
      <c r="M63" s="69">
        <v>1.6659999999999999</v>
      </c>
      <c r="N63" s="511"/>
      <c r="O63" s="70">
        <v>2.3330000000000002</v>
      </c>
      <c r="P63" s="514"/>
      <c r="Q63" s="69">
        <v>1.6659999999999999</v>
      </c>
      <c r="R63" s="511"/>
      <c r="S63" s="70">
        <v>2.3330000000000002</v>
      </c>
      <c r="T63" s="508"/>
      <c r="U63" s="69">
        <v>2.6659999999999999</v>
      </c>
      <c r="V63" s="511"/>
      <c r="W63" s="113">
        <v>0.33300000000000002</v>
      </c>
      <c r="X63" s="514"/>
      <c r="Y63" s="69">
        <v>2.6665999999999999</v>
      </c>
      <c r="Z63" s="514"/>
      <c r="AA63" s="432"/>
      <c r="AB63" s="492"/>
      <c r="AC63" s="58" t="s">
        <v>27</v>
      </c>
    </row>
    <row r="64" spans="1:29" ht="13.9" customHeight="1" thickBot="1" x14ac:dyDescent="0.2">
      <c r="A64" s="55"/>
      <c r="B64" s="483"/>
      <c r="C64" s="450">
        <f>SUM(C61:C63)</f>
        <v>3.3330000000000002</v>
      </c>
      <c r="D64" s="493"/>
      <c r="E64" s="450">
        <f>SUM(E61:E63)</f>
        <v>1.333</v>
      </c>
      <c r="F64" s="493"/>
      <c r="G64" s="497">
        <f>SUM(G61:G63)</f>
        <v>1</v>
      </c>
      <c r="H64" s="493"/>
      <c r="I64" s="497">
        <f>SUM(I61:I63)</f>
        <v>1.333</v>
      </c>
      <c r="J64" s="493"/>
      <c r="K64" s="439">
        <f>SUM(K61:K63)</f>
        <v>0</v>
      </c>
      <c r="L64" s="493"/>
      <c r="M64" s="450">
        <v>1.6666000000000001</v>
      </c>
      <c r="N64" s="450"/>
      <c r="O64" s="497">
        <f>SUM(O61:O63)</f>
        <v>2.3330000000000002</v>
      </c>
      <c r="P64" s="493"/>
      <c r="Q64" s="497">
        <f>SUM(Q61:Q63)</f>
        <v>1.6659999999999999</v>
      </c>
      <c r="R64" s="493"/>
      <c r="S64" s="497">
        <f>SUM(S61:S63)</f>
        <v>2.3330000000000002</v>
      </c>
      <c r="T64" s="493"/>
      <c r="U64" s="497">
        <f>SUM(U61:U63)</f>
        <v>2.6659999999999999</v>
      </c>
      <c r="V64" s="493"/>
      <c r="W64" s="497">
        <f>SUM(W61:W63)</f>
        <v>0.33300000000000002</v>
      </c>
      <c r="X64" s="493"/>
      <c r="Y64" s="450">
        <f>SUM(Y61:Y63)</f>
        <v>2.6665999999999999</v>
      </c>
      <c r="Z64" s="493"/>
      <c r="AA64" s="496"/>
      <c r="AB64" s="492"/>
      <c r="AC64" s="53"/>
    </row>
    <row r="65" spans="1:29" ht="13.9" customHeight="1" x14ac:dyDescent="0.15">
      <c r="A65" s="421" t="s">
        <v>28</v>
      </c>
      <c r="B65" s="500"/>
      <c r="C65" s="16"/>
      <c r="D65" s="17"/>
      <c r="E65" s="18"/>
      <c r="F65" s="19"/>
      <c r="G65" s="16"/>
      <c r="H65" s="17"/>
      <c r="I65" s="18"/>
      <c r="J65" s="17"/>
      <c r="K65" s="20"/>
      <c r="L65" s="19"/>
      <c r="M65" s="16"/>
      <c r="N65" s="17"/>
      <c r="O65" s="18"/>
      <c r="P65" s="19"/>
      <c r="Q65" s="16"/>
      <c r="R65" s="17"/>
      <c r="S65" s="18"/>
      <c r="T65" s="21"/>
      <c r="U65" s="16"/>
      <c r="V65" s="17"/>
      <c r="W65" s="18"/>
      <c r="X65" s="19"/>
      <c r="Y65" s="16"/>
      <c r="Z65" s="17"/>
      <c r="AA65" s="461">
        <f>SUM(C69:Z69)</f>
        <v>0</v>
      </c>
      <c r="AB65" s="494"/>
      <c r="AC65" s="419" t="s">
        <v>28</v>
      </c>
    </row>
    <row r="66" spans="1:29" ht="13.9" customHeight="1" x14ac:dyDescent="0.15">
      <c r="A66" s="423"/>
      <c r="B66" s="483"/>
      <c r="C66" s="22"/>
      <c r="D66" s="23"/>
      <c r="E66" s="24"/>
      <c r="F66" s="25"/>
      <c r="G66" s="22"/>
      <c r="H66" s="23"/>
      <c r="I66" s="24"/>
      <c r="J66" s="23"/>
      <c r="K66" s="26"/>
      <c r="L66" s="25"/>
      <c r="M66" s="22"/>
      <c r="N66" s="23"/>
      <c r="O66" s="24"/>
      <c r="P66" s="25"/>
      <c r="Q66" s="22"/>
      <c r="R66" s="23"/>
      <c r="S66" s="24"/>
      <c r="T66" s="27"/>
      <c r="U66" s="22"/>
      <c r="V66" s="23"/>
      <c r="W66" s="24"/>
      <c r="X66" s="25"/>
      <c r="Y66" s="22"/>
      <c r="Z66" s="23"/>
      <c r="AA66" s="462"/>
      <c r="AB66" s="492"/>
      <c r="AC66" s="434"/>
    </row>
    <row r="67" spans="1:29" ht="13.9" customHeight="1" x14ac:dyDescent="0.15">
      <c r="A67" s="423"/>
      <c r="B67" s="483"/>
      <c r="C67" s="22"/>
      <c r="D67" s="23"/>
      <c r="E67" s="24"/>
      <c r="F67" s="25"/>
      <c r="G67" s="22"/>
      <c r="H67" s="23"/>
      <c r="I67" s="24"/>
      <c r="J67" s="23"/>
      <c r="K67" s="26"/>
      <c r="L67" s="25"/>
      <c r="M67" s="22"/>
      <c r="N67" s="23"/>
      <c r="O67" s="24"/>
      <c r="P67" s="25"/>
      <c r="Q67" s="22"/>
      <c r="R67" s="23"/>
      <c r="S67" s="24"/>
      <c r="T67" s="27"/>
      <c r="U67" s="22"/>
      <c r="V67" s="23"/>
      <c r="W67" s="24"/>
      <c r="X67" s="25"/>
      <c r="Y67" s="22"/>
      <c r="Z67" s="23"/>
      <c r="AA67" s="462"/>
      <c r="AB67" s="492"/>
      <c r="AC67" s="434"/>
    </row>
    <row r="68" spans="1:29" ht="13.9" customHeight="1" x14ac:dyDescent="0.15">
      <c r="A68" s="423"/>
      <c r="B68" s="483"/>
      <c r="C68" s="22"/>
      <c r="D68" s="23"/>
      <c r="E68" s="24"/>
      <c r="F68" s="25"/>
      <c r="G68" s="22"/>
      <c r="H68" s="23"/>
      <c r="I68" s="24"/>
      <c r="J68" s="23"/>
      <c r="K68" s="26"/>
      <c r="L68" s="25"/>
      <c r="M68" s="22"/>
      <c r="N68" s="23"/>
      <c r="O68" s="24"/>
      <c r="P68" s="25"/>
      <c r="Q68" s="22"/>
      <c r="R68" s="23"/>
      <c r="S68" s="24"/>
      <c r="T68" s="27"/>
      <c r="U68" s="22"/>
      <c r="V68" s="23"/>
      <c r="W68" s="24"/>
      <c r="X68" s="25"/>
      <c r="Y68" s="22"/>
      <c r="Z68" s="23"/>
      <c r="AA68" s="462"/>
      <c r="AB68" s="492"/>
      <c r="AC68" s="434"/>
    </row>
    <row r="69" spans="1:29" ht="13.9" customHeight="1" thickBot="1" x14ac:dyDescent="0.2">
      <c r="A69" s="444"/>
      <c r="B69" s="501"/>
      <c r="C69" s="451">
        <f>SUM(C65:C68)</f>
        <v>0</v>
      </c>
      <c r="D69" s="440"/>
      <c r="E69" s="463">
        <f>SUM(E65:E68)</f>
        <v>0</v>
      </c>
      <c r="F69" s="440"/>
      <c r="G69" s="463">
        <f>SUM(G65:G68)</f>
        <v>0</v>
      </c>
      <c r="H69" s="440"/>
      <c r="I69" s="463">
        <f>SUM(I65:I68)</f>
        <v>0</v>
      </c>
      <c r="J69" s="451"/>
      <c r="K69" s="444">
        <f>SUM(K65:K68)</f>
        <v>0</v>
      </c>
      <c r="L69" s="440"/>
      <c r="M69" s="451">
        <f>SUM(M65:M68)</f>
        <v>0</v>
      </c>
      <c r="N69" s="451"/>
      <c r="O69" s="463">
        <f>SUM(O65:O68)</f>
        <v>0</v>
      </c>
      <c r="P69" s="440"/>
      <c r="Q69" s="451">
        <f>SUM(Q65:Q68)</f>
        <v>0</v>
      </c>
      <c r="R69" s="451"/>
      <c r="S69" s="463">
        <f>SUM(S65:S68)</f>
        <v>0</v>
      </c>
      <c r="T69" s="503"/>
      <c r="U69" s="451">
        <f>SUM(U65:U68)</f>
        <v>0</v>
      </c>
      <c r="V69" s="451"/>
      <c r="W69" s="463">
        <f>SUM(W65:W68)</f>
        <v>0</v>
      </c>
      <c r="X69" s="440"/>
      <c r="Y69" s="451">
        <f>SUM(Y65:Y68)</f>
        <v>0</v>
      </c>
      <c r="Z69" s="440"/>
      <c r="AA69" s="462"/>
      <c r="AB69" s="495"/>
      <c r="AC69" s="420"/>
    </row>
    <row r="70" spans="1:29" ht="22.5" customHeight="1" thickBot="1" x14ac:dyDescent="0.2">
      <c r="A70" s="12"/>
      <c r="B70" s="13">
        <f>SUM(B6:B54)+B56</f>
        <v>945</v>
      </c>
      <c r="C70" s="498">
        <f>C14+C18+C24+C29+C34+C39+C44+C49+C53+C55+C60+C64+C69</f>
        <v>85.998999999999995</v>
      </c>
      <c r="D70" s="499"/>
      <c r="E70" s="498">
        <f>E14+E18+E24+E29+E34+E39+E44+E49+E53+E55+E60+E64+E69</f>
        <v>92.664999999999992</v>
      </c>
      <c r="F70" s="499"/>
      <c r="G70" s="498">
        <f>G14+G18+G24+G29+G34+G39+G44+G49+G53+G55+G60+G64+G69</f>
        <v>113</v>
      </c>
      <c r="H70" s="499"/>
      <c r="I70" s="498">
        <f>I14+I18+I24+I29+I34+I39+I44+I49+I53+I55+I60+I64+I69</f>
        <v>62.998999999999995</v>
      </c>
      <c r="J70" s="504"/>
      <c r="K70" s="505">
        <f>K14+K18+K24+K29+K34+K39+K44+K49+K53+K55+K60+K64+K69</f>
        <v>0</v>
      </c>
      <c r="L70" s="499"/>
      <c r="M70" s="498">
        <f>M14+M18+M24+M29+M34+M39+M44+M49+M53+M55+M60+M64+M69</f>
        <v>96.666200000000003</v>
      </c>
      <c r="N70" s="499"/>
      <c r="O70" s="498">
        <f>O14+O18+O24+O29+O34+O39+O44+O49+O53+O55+O60+O64+O69</f>
        <v>95.665599999999998</v>
      </c>
      <c r="P70" s="499"/>
      <c r="Q70" s="498">
        <f>Q14+Q18+Q24+Q29+Q34+Q39+Q44+Q49+Q53+Q55+Q60+Q64+Q69</f>
        <v>94.665599999999998</v>
      </c>
      <c r="R70" s="499"/>
      <c r="S70" s="498">
        <f>S14+S18+S24+S29+S34+S39+S44+S49+S53+S55+S60+S64+S69</f>
        <v>90.666200000000003</v>
      </c>
      <c r="T70" s="502"/>
      <c r="U70" s="498">
        <f>U14+U18+U24+U29+U34+U39+U44+U49+U53+U55+U60+U64+U69</f>
        <v>76.332299999999989</v>
      </c>
      <c r="V70" s="499"/>
      <c r="W70" s="498">
        <f>W14+W18+W24+W29+W34+W39+W44+W49+W53+W55+W60+W64+W69</f>
        <v>91.665599999999998</v>
      </c>
      <c r="X70" s="499"/>
      <c r="Y70" s="498">
        <f>Y14+Y18+Y24+Y29+Y34+Y39+Y44+Y49+Y53+Y55+Y60+Y64+Y69</f>
        <v>83.666600000000003</v>
      </c>
      <c r="Z70" s="499"/>
      <c r="AA70" s="14">
        <f>SUM(AA6:AA69)</f>
        <v>983.99109999999996</v>
      </c>
      <c r="AB70" s="15">
        <f>SUM(AB6:AB54)+AB56</f>
        <v>945</v>
      </c>
      <c r="AC70" s="13"/>
    </row>
  </sheetData>
  <mergeCells count="262">
    <mergeCell ref="G1:I1"/>
    <mergeCell ref="Q1:S1"/>
    <mergeCell ref="AA1:AC1"/>
    <mergeCell ref="H2:J3"/>
    <mergeCell ref="R2:T3"/>
    <mergeCell ref="AB2:AG3"/>
    <mergeCell ref="W4:X4"/>
    <mergeCell ref="Y4:Z4"/>
    <mergeCell ref="AA4:AA5"/>
    <mergeCell ref="AB4:AB5"/>
    <mergeCell ref="AC4:AC5"/>
    <mergeCell ref="K4:L4"/>
    <mergeCell ref="M4:N4"/>
    <mergeCell ref="O4:P4"/>
    <mergeCell ref="Q4:R4"/>
    <mergeCell ref="S4:T4"/>
    <mergeCell ref="A6:A14"/>
    <mergeCell ref="C14:D14"/>
    <mergeCell ref="A15:A18"/>
    <mergeCell ref="B6:B18"/>
    <mergeCell ref="U4:V4"/>
    <mergeCell ref="A4:A5"/>
    <mergeCell ref="B4:B5"/>
    <mergeCell ref="C4:D4"/>
    <mergeCell ref="E4:F4"/>
    <mergeCell ref="G4:H4"/>
    <mergeCell ref="I4:J4"/>
    <mergeCell ref="C18:D18"/>
    <mergeCell ref="E18:F18"/>
    <mergeCell ref="G18:H18"/>
    <mergeCell ref="I18:J18"/>
    <mergeCell ref="K18:L18"/>
    <mergeCell ref="M18:N18"/>
    <mergeCell ref="O18:P18"/>
    <mergeCell ref="S18:T18"/>
    <mergeCell ref="E14:F14"/>
    <mergeCell ref="G14:H14"/>
    <mergeCell ref="I14:J14"/>
    <mergeCell ref="I24:J24"/>
    <mergeCell ref="K24:L24"/>
    <mergeCell ref="M24:N24"/>
    <mergeCell ref="O24:P24"/>
    <mergeCell ref="AA6:AA14"/>
    <mergeCell ref="AB6:AB18"/>
    <mergeCell ref="AC6:AC14"/>
    <mergeCell ref="O14:P14"/>
    <mergeCell ref="Q14:R14"/>
    <mergeCell ref="S14:T14"/>
    <mergeCell ref="U14:V14"/>
    <mergeCell ref="W14:X14"/>
    <mergeCell ref="Y14:Z14"/>
    <mergeCell ref="Q18:R18"/>
    <mergeCell ref="AA15:AA18"/>
    <mergeCell ref="AC15:AC18"/>
    <mergeCell ref="U18:V18"/>
    <mergeCell ref="W18:X18"/>
    <mergeCell ref="Y18:Z18"/>
    <mergeCell ref="Q24:R24"/>
    <mergeCell ref="S24:T24"/>
    <mergeCell ref="U24:V24"/>
    <mergeCell ref="W24:X24"/>
    <mergeCell ref="Y24:Z24"/>
    <mergeCell ref="K14:L14"/>
    <mergeCell ref="M14:N14"/>
    <mergeCell ref="AA19:AA24"/>
    <mergeCell ref="AB19:AB24"/>
    <mergeCell ref="A19:A24"/>
    <mergeCell ref="B19:B24"/>
    <mergeCell ref="AC25:AC29"/>
    <mergeCell ref="C29:D29"/>
    <mergeCell ref="E29:F29"/>
    <mergeCell ref="G29:H29"/>
    <mergeCell ref="I29:J29"/>
    <mergeCell ref="K29:L29"/>
    <mergeCell ref="A25:A29"/>
    <mergeCell ref="B25:B29"/>
    <mergeCell ref="AA25:AA29"/>
    <mergeCell ref="AB25:AB29"/>
    <mergeCell ref="U29:V29"/>
    <mergeCell ref="W29:X29"/>
    <mergeCell ref="Y29:Z29"/>
    <mergeCell ref="M29:N29"/>
    <mergeCell ref="O29:P29"/>
    <mergeCell ref="Q29:R29"/>
    <mergeCell ref="AC19:AC24"/>
    <mergeCell ref="C24:D24"/>
    <mergeCell ref="E24:F24"/>
    <mergeCell ref="G24:H24"/>
    <mergeCell ref="O39:P39"/>
    <mergeCell ref="Q39:R39"/>
    <mergeCell ref="S29:T29"/>
    <mergeCell ref="AB30:AB34"/>
    <mergeCell ref="AC30:AC34"/>
    <mergeCell ref="C34:D34"/>
    <mergeCell ref="E34:F34"/>
    <mergeCell ref="G34:H34"/>
    <mergeCell ref="Q34:R34"/>
    <mergeCell ref="S34:T34"/>
    <mergeCell ref="U34:V34"/>
    <mergeCell ref="S39:T39"/>
    <mergeCell ref="U39:V39"/>
    <mergeCell ref="A30:A34"/>
    <mergeCell ref="B30:B34"/>
    <mergeCell ref="AA30:AA34"/>
    <mergeCell ref="W34:X34"/>
    <mergeCell ref="AC35:AC39"/>
    <mergeCell ref="C39:D39"/>
    <mergeCell ref="E39:F39"/>
    <mergeCell ref="G39:H39"/>
    <mergeCell ref="I39:J39"/>
    <mergeCell ref="I34:J34"/>
    <mergeCell ref="K34:L34"/>
    <mergeCell ref="Y34:Z34"/>
    <mergeCell ref="M34:N34"/>
    <mergeCell ref="O34:P34"/>
    <mergeCell ref="W39:X39"/>
    <mergeCell ref="Y39:Z39"/>
    <mergeCell ref="A35:A39"/>
    <mergeCell ref="B35:B39"/>
    <mergeCell ref="AA35:AA39"/>
    <mergeCell ref="AB35:AB39"/>
    <mergeCell ref="K39:L39"/>
    <mergeCell ref="M39:N39"/>
    <mergeCell ref="I44:J44"/>
    <mergeCell ref="K44:L44"/>
    <mergeCell ref="A40:A44"/>
    <mergeCell ref="B40:B44"/>
    <mergeCell ref="AA40:AA44"/>
    <mergeCell ref="AB40:AB44"/>
    <mergeCell ref="U44:V44"/>
    <mergeCell ref="W44:X44"/>
    <mergeCell ref="Y44:Z44"/>
    <mergeCell ref="M44:N44"/>
    <mergeCell ref="O44:P44"/>
    <mergeCell ref="Q44:R44"/>
    <mergeCell ref="AA50:AA53"/>
    <mergeCell ref="AB50:AB53"/>
    <mergeCell ref="AC50:AC53"/>
    <mergeCell ref="C53:D53"/>
    <mergeCell ref="E53:F53"/>
    <mergeCell ref="G53:H53"/>
    <mergeCell ref="I53:J53"/>
    <mergeCell ref="K53:L53"/>
    <mergeCell ref="S44:T44"/>
    <mergeCell ref="AC45:AC49"/>
    <mergeCell ref="C49:D49"/>
    <mergeCell ref="E49:F49"/>
    <mergeCell ref="G49:H49"/>
    <mergeCell ref="W53:X53"/>
    <mergeCell ref="Y53:Z53"/>
    <mergeCell ref="I49:J49"/>
    <mergeCell ref="K49:L49"/>
    <mergeCell ref="Y49:Z49"/>
    <mergeCell ref="AA45:AA49"/>
    <mergeCell ref="AB45:AB49"/>
    <mergeCell ref="AC40:AC44"/>
    <mergeCell ref="C44:D44"/>
    <mergeCell ref="E44:F44"/>
    <mergeCell ref="G44:H44"/>
    <mergeCell ref="U55:V55"/>
    <mergeCell ref="W55:X55"/>
    <mergeCell ref="M49:N49"/>
    <mergeCell ref="O49:P49"/>
    <mergeCell ref="Q49:R49"/>
    <mergeCell ref="S49:T49"/>
    <mergeCell ref="U49:V49"/>
    <mergeCell ref="W49:X49"/>
    <mergeCell ref="A50:A53"/>
    <mergeCell ref="B50:B53"/>
    <mergeCell ref="A45:A49"/>
    <mergeCell ref="B45:B49"/>
    <mergeCell ref="AC56:AC60"/>
    <mergeCell ref="C60:D60"/>
    <mergeCell ref="E60:F60"/>
    <mergeCell ref="G60:H60"/>
    <mergeCell ref="I60:J60"/>
    <mergeCell ref="W60:X60"/>
    <mergeCell ref="M53:N53"/>
    <mergeCell ref="O53:P53"/>
    <mergeCell ref="Q53:R53"/>
    <mergeCell ref="S53:T53"/>
    <mergeCell ref="U53:V53"/>
    <mergeCell ref="Y55:Z55"/>
    <mergeCell ref="M55:N55"/>
    <mergeCell ref="O55:P55"/>
    <mergeCell ref="Q55:R55"/>
    <mergeCell ref="S55:T55"/>
    <mergeCell ref="AA54:AA55"/>
    <mergeCell ref="AB54:AB55"/>
    <mergeCell ref="AC54:AC55"/>
    <mergeCell ref="C55:D55"/>
    <mergeCell ref="E55:F55"/>
    <mergeCell ref="G55:H55"/>
    <mergeCell ref="I55:J55"/>
    <mergeCell ref="K55:L55"/>
    <mergeCell ref="B61:B64"/>
    <mergeCell ref="D61:D63"/>
    <mergeCell ref="F61:F63"/>
    <mergeCell ref="H61:H63"/>
    <mergeCell ref="J61:J63"/>
    <mergeCell ref="L61:L63"/>
    <mergeCell ref="A56:A60"/>
    <mergeCell ref="B56:B60"/>
    <mergeCell ref="AA56:AA60"/>
    <mergeCell ref="K60:L60"/>
    <mergeCell ref="M60:N60"/>
    <mergeCell ref="O60:P60"/>
    <mergeCell ref="AB61:AB64"/>
    <mergeCell ref="O64:P64"/>
    <mergeCell ref="Q64:R64"/>
    <mergeCell ref="S64:T64"/>
    <mergeCell ref="R61:R63"/>
    <mergeCell ref="Y60:Z60"/>
    <mergeCell ref="Q60:R60"/>
    <mergeCell ref="S60:T60"/>
    <mergeCell ref="U60:V60"/>
    <mergeCell ref="AB56:AB60"/>
    <mergeCell ref="AA65:AA69"/>
    <mergeCell ref="AB65:AB69"/>
    <mergeCell ref="AC65:AC69"/>
    <mergeCell ref="C69:D69"/>
    <mergeCell ref="E69:F69"/>
    <mergeCell ref="G69:H69"/>
    <mergeCell ref="I69:J69"/>
    <mergeCell ref="K69:L69"/>
    <mergeCell ref="T61:T63"/>
    <mergeCell ref="V61:V63"/>
    <mergeCell ref="X61:X63"/>
    <mergeCell ref="Z61:Z63"/>
    <mergeCell ref="AA61:AA64"/>
    <mergeCell ref="U64:V64"/>
    <mergeCell ref="W64:X64"/>
    <mergeCell ref="Y64:Z64"/>
    <mergeCell ref="C64:D64"/>
    <mergeCell ref="E64:F64"/>
    <mergeCell ref="G64:H64"/>
    <mergeCell ref="I64:J64"/>
    <mergeCell ref="K64:L64"/>
    <mergeCell ref="M64:N64"/>
    <mergeCell ref="N61:N63"/>
    <mergeCell ref="P61:P63"/>
    <mergeCell ref="Y70:Z70"/>
    <mergeCell ref="Y69:Z69"/>
    <mergeCell ref="C70:D70"/>
    <mergeCell ref="E70:F70"/>
    <mergeCell ref="G70:H70"/>
    <mergeCell ref="I70:J70"/>
    <mergeCell ref="K70:L70"/>
    <mergeCell ref="M70:N70"/>
    <mergeCell ref="A65:A69"/>
    <mergeCell ref="B65:B69"/>
    <mergeCell ref="U69:V69"/>
    <mergeCell ref="W69:X69"/>
    <mergeCell ref="O70:P70"/>
    <mergeCell ref="Q70:R70"/>
    <mergeCell ref="S70:T70"/>
    <mergeCell ref="M69:N69"/>
    <mergeCell ref="O69:P69"/>
    <mergeCell ref="Q69:R69"/>
    <mergeCell ref="S69:T69"/>
    <mergeCell ref="U70:V70"/>
    <mergeCell ref="W70:X70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64" orientation="portrait" horizontalDpi="300" verticalDpi="300" r:id="rId1"/>
  <colBreaks count="2" manualBreakCount="2">
    <brk id="10" max="85" man="1"/>
    <brk id="20" max="8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F8653-6D66-4CE5-A61F-4EAF1AD310A6}">
  <dimension ref="A1:AG86"/>
  <sheetViews>
    <sheetView view="pageBreakPreview" zoomScale="93" zoomScaleNormal="100" zoomScaleSheetLayoutView="93" workbookViewId="0">
      <pane xSplit="2" ySplit="5" topLeftCell="C6" activePane="bottomRight" state="frozen"/>
      <selection activeCell="D2" sqref="D2"/>
      <selection pane="topRight" activeCell="D2" sqref="D2"/>
      <selection pane="bottomLeft" activeCell="D2" sqref="D2"/>
      <selection pane="bottomRight" activeCell="AC19" sqref="AC19:AC23"/>
    </sheetView>
  </sheetViews>
  <sheetFormatPr defaultColWidth="5.5" defaultRowHeight="13.9" customHeight="1" x14ac:dyDescent="0.15"/>
  <cols>
    <col min="1" max="1" width="18.25" style="2" customWidth="1"/>
    <col min="2" max="2" width="7.25" style="2" customWidth="1"/>
    <col min="3" max="3" width="5.5" style="2" customWidth="1"/>
    <col min="4" max="4" width="22.75" style="2" customWidth="1"/>
    <col min="5" max="5" width="5.5" style="2" customWidth="1"/>
    <col min="6" max="6" width="22.75" style="2" customWidth="1"/>
    <col min="7" max="7" width="5.5" style="2" customWidth="1"/>
    <col min="8" max="8" width="22.75" style="2" customWidth="1"/>
    <col min="9" max="9" width="5.5" style="2" customWidth="1"/>
    <col min="10" max="10" width="22.75" style="2" customWidth="1"/>
    <col min="11" max="11" width="5.5" style="2"/>
    <col min="12" max="12" width="22.75" style="2" customWidth="1"/>
    <col min="13" max="13" width="5.5" style="2"/>
    <col min="14" max="14" width="22.75" style="2" customWidth="1"/>
    <col min="15" max="15" width="5.5" style="2"/>
    <col min="16" max="16" width="22.75" style="2" customWidth="1"/>
    <col min="17" max="17" width="5.5" style="2"/>
    <col min="18" max="18" width="22.75" style="2" customWidth="1"/>
    <col min="19" max="19" width="5.5" style="2"/>
    <col min="20" max="20" width="22.75" style="2" customWidth="1"/>
    <col min="21" max="21" width="5.5" style="2"/>
    <col min="22" max="22" width="22.75" style="2" customWidth="1"/>
    <col min="23" max="23" width="5.5" style="2"/>
    <col min="24" max="24" width="22.75" style="2" customWidth="1"/>
    <col min="25" max="25" width="5.5" style="2"/>
    <col min="26" max="26" width="22.75" style="2" customWidth="1"/>
    <col min="27" max="27" width="9.125" style="2" customWidth="1"/>
    <col min="28" max="28" width="7.25" style="2" customWidth="1"/>
    <col min="29" max="29" width="18.25" style="2" customWidth="1"/>
    <col min="30" max="16384" width="5.5" style="2"/>
  </cols>
  <sheetData>
    <row r="1" spans="1:33" ht="22.5" customHeight="1" thickTop="1" thickBot="1" x14ac:dyDescent="0.2">
      <c r="A1" s="1" t="s">
        <v>42</v>
      </c>
      <c r="F1" s="3" t="s">
        <v>39</v>
      </c>
      <c r="G1" s="402" t="s">
        <v>489</v>
      </c>
      <c r="H1" s="403"/>
      <c r="I1" s="404"/>
      <c r="K1" s="1" t="str">
        <f>A1</f>
        <v>令和８年度　第３学年　年間指導計画</v>
      </c>
      <c r="P1" s="3" t="s">
        <v>39</v>
      </c>
      <c r="Q1" s="402" t="str">
        <f>G1</f>
        <v>問題解決学習</v>
      </c>
      <c r="R1" s="403"/>
      <c r="S1" s="404"/>
      <c r="U1" s="1" t="str">
        <f>A1</f>
        <v>令和８年度　第３学年　年間指導計画</v>
      </c>
      <c r="Z1" s="3" t="s">
        <v>39</v>
      </c>
      <c r="AA1" s="402" t="str">
        <f>G1</f>
        <v>問題解決学習</v>
      </c>
      <c r="AB1" s="403"/>
      <c r="AC1" s="404"/>
    </row>
    <row r="2" spans="1:33" ht="13.9" customHeight="1" thickTop="1" x14ac:dyDescent="0.15">
      <c r="H2" s="405" t="s">
        <v>724</v>
      </c>
      <c r="I2" s="405"/>
      <c r="J2" s="405"/>
      <c r="R2" s="405" t="str">
        <f>H2</f>
        <v>【学校名】江戸川区立第三松江小学校</v>
      </c>
      <c r="S2" s="405"/>
      <c r="T2" s="405"/>
      <c r="Z2" s="4"/>
      <c r="AA2" s="4"/>
      <c r="AB2" s="405" t="str">
        <f>H2</f>
        <v>【学校名】江戸川区立第三松江小学校</v>
      </c>
      <c r="AC2" s="405"/>
      <c r="AD2" s="405"/>
      <c r="AE2" s="405"/>
      <c r="AF2" s="405"/>
      <c r="AG2" s="405"/>
    </row>
    <row r="3" spans="1:33" ht="13.9" customHeight="1" thickBot="1" x14ac:dyDescent="0.2">
      <c r="H3" s="406"/>
      <c r="I3" s="406"/>
      <c r="J3" s="406"/>
      <c r="R3" s="406"/>
      <c r="S3" s="406"/>
      <c r="T3" s="406"/>
      <c r="Z3" s="5"/>
      <c r="AA3" s="5"/>
      <c r="AB3" s="405"/>
      <c r="AC3" s="405"/>
      <c r="AD3" s="405"/>
      <c r="AE3" s="405"/>
      <c r="AF3" s="405"/>
      <c r="AG3" s="405"/>
    </row>
    <row r="4" spans="1:33" ht="13.9" customHeight="1" x14ac:dyDescent="0.15">
      <c r="A4" s="411"/>
      <c r="B4" s="413" t="s">
        <v>17</v>
      </c>
      <c r="C4" s="409" t="s">
        <v>8</v>
      </c>
      <c r="D4" s="410"/>
      <c r="E4" s="407" t="s">
        <v>20</v>
      </c>
      <c r="F4" s="408"/>
      <c r="G4" s="409" t="s">
        <v>21</v>
      </c>
      <c r="H4" s="410"/>
      <c r="I4" s="407" t="s">
        <v>22</v>
      </c>
      <c r="J4" s="410"/>
      <c r="K4" s="529" t="s">
        <v>37</v>
      </c>
      <c r="L4" s="408"/>
      <c r="M4" s="409" t="s">
        <v>30</v>
      </c>
      <c r="N4" s="410"/>
      <c r="O4" s="407" t="s">
        <v>31</v>
      </c>
      <c r="P4" s="408"/>
      <c r="Q4" s="409" t="s">
        <v>32</v>
      </c>
      <c r="R4" s="410"/>
      <c r="S4" s="407" t="s">
        <v>33</v>
      </c>
      <c r="T4" s="530"/>
      <c r="U4" s="409" t="s">
        <v>34</v>
      </c>
      <c r="V4" s="410"/>
      <c r="W4" s="407" t="s">
        <v>35</v>
      </c>
      <c r="X4" s="408"/>
      <c r="Y4" s="409" t="s">
        <v>36</v>
      </c>
      <c r="Z4" s="410"/>
      <c r="AA4" s="415" t="s">
        <v>38</v>
      </c>
      <c r="AB4" s="417" t="s">
        <v>17</v>
      </c>
      <c r="AC4" s="419"/>
    </row>
    <row r="5" spans="1:33" ht="13.9" customHeight="1" thickBot="1" x14ac:dyDescent="0.2">
      <c r="A5" s="528"/>
      <c r="B5" s="420"/>
      <c r="C5" s="136" t="s">
        <v>9</v>
      </c>
      <c r="D5" s="137" t="s">
        <v>10</v>
      </c>
      <c r="E5" s="138" t="s">
        <v>9</v>
      </c>
      <c r="F5" s="139" t="s">
        <v>10</v>
      </c>
      <c r="G5" s="138" t="s">
        <v>9</v>
      </c>
      <c r="H5" s="137" t="s">
        <v>10</v>
      </c>
      <c r="I5" s="138" t="s">
        <v>9</v>
      </c>
      <c r="J5" s="140" t="s">
        <v>10</v>
      </c>
      <c r="K5" s="136" t="s">
        <v>9</v>
      </c>
      <c r="L5" s="139" t="s">
        <v>10</v>
      </c>
      <c r="M5" s="141" t="s">
        <v>9</v>
      </c>
      <c r="N5" s="137" t="s">
        <v>10</v>
      </c>
      <c r="O5" s="138" t="s">
        <v>9</v>
      </c>
      <c r="P5" s="139" t="s">
        <v>10</v>
      </c>
      <c r="Q5" s="141" t="s">
        <v>9</v>
      </c>
      <c r="R5" s="139" t="s">
        <v>10</v>
      </c>
      <c r="S5" s="138" t="s">
        <v>9</v>
      </c>
      <c r="T5" s="140" t="s">
        <v>10</v>
      </c>
      <c r="U5" s="141" t="s">
        <v>9</v>
      </c>
      <c r="V5" s="137" t="s">
        <v>10</v>
      </c>
      <c r="W5" s="138" t="s">
        <v>9</v>
      </c>
      <c r="X5" s="139" t="s">
        <v>10</v>
      </c>
      <c r="Y5" s="141" t="s">
        <v>9</v>
      </c>
      <c r="Z5" s="140" t="s">
        <v>10</v>
      </c>
      <c r="AA5" s="416"/>
      <c r="AB5" s="418"/>
      <c r="AC5" s="420"/>
    </row>
    <row r="6" spans="1:33" ht="13.9" customHeight="1" x14ac:dyDescent="0.15">
      <c r="A6" s="557" t="s">
        <v>0</v>
      </c>
      <c r="B6" s="427">
        <v>245</v>
      </c>
      <c r="C6" s="20">
        <v>2</v>
      </c>
      <c r="D6" s="142" t="s">
        <v>490</v>
      </c>
      <c r="E6" s="18"/>
      <c r="F6" s="19"/>
      <c r="G6" s="16">
        <v>6</v>
      </c>
      <c r="H6" s="143" t="s">
        <v>491</v>
      </c>
      <c r="I6" s="144">
        <v>8</v>
      </c>
      <c r="J6" s="145" t="s">
        <v>492</v>
      </c>
      <c r="K6" s="16"/>
      <c r="L6" s="146"/>
      <c r="M6" s="147"/>
      <c r="N6" s="143"/>
      <c r="O6" s="148">
        <v>10</v>
      </c>
      <c r="P6" s="145" t="s">
        <v>493</v>
      </c>
      <c r="Q6" s="148"/>
      <c r="R6" s="145"/>
      <c r="S6" s="148">
        <v>2</v>
      </c>
      <c r="T6" s="143" t="s">
        <v>494</v>
      </c>
      <c r="U6" s="149">
        <v>4</v>
      </c>
      <c r="V6" s="145" t="s">
        <v>495</v>
      </c>
      <c r="W6" s="150">
        <v>2</v>
      </c>
      <c r="X6" s="145" t="s">
        <v>496</v>
      </c>
      <c r="Y6" s="151">
        <v>9</v>
      </c>
      <c r="Z6" s="152" t="s">
        <v>497</v>
      </c>
      <c r="AA6" s="56"/>
      <c r="AB6" s="62"/>
      <c r="AC6" s="60"/>
    </row>
    <row r="7" spans="1:33" ht="13.9" customHeight="1" x14ac:dyDescent="0.15">
      <c r="A7" s="558"/>
      <c r="B7" s="400"/>
      <c r="C7" s="26">
        <v>2</v>
      </c>
      <c r="D7" s="153" t="s">
        <v>498</v>
      </c>
      <c r="E7" s="24">
        <v>2</v>
      </c>
      <c r="F7" s="25" t="s">
        <v>499</v>
      </c>
      <c r="G7" s="154">
        <v>4</v>
      </c>
      <c r="H7" s="155" t="s">
        <v>500</v>
      </c>
      <c r="I7" s="156">
        <v>3</v>
      </c>
      <c r="J7" s="157" t="s">
        <v>501</v>
      </c>
      <c r="K7" s="22"/>
      <c r="L7" s="158"/>
      <c r="M7" s="159">
        <v>4</v>
      </c>
      <c r="N7" s="155" t="s">
        <v>502</v>
      </c>
      <c r="O7" s="160">
        <v>3</v>
      </c>
      <c r="P7" s="157" t="s">
        <v>503</v>
      </c>
      <c r="Q7" s="160">
        <v>6</v>
      </c>
      <c r="R7" s="157" t="s">
        <v>504</v>
      </c>
      <c r="S7" s="160">
        <v>7</v>
      </c>
      <c r="T7" s="155" t="s">
        <v>505</v>
      </c>
      <c r="U7" s="161">
        <v>3</v>
      </c>
      <c r="V7" s="157" t="s">
        <v>506</v>
      </c>
      <c r="W7" s="159">
        <v>6</v>
      </c>
      <c r="X7" s="157" t="s">
        <v>507</v>
      </c>
      <c r="Y7" s="162">
        <v>12</v>
      </c>
      <c r="Z7" s="163" t="s">
        <v>508</v>
      </c>
      <c r="AA7" s="56"/>
      <c r="AB7" s="62"/>
      <c r="AC7" s="60"/>
    </row>
    <row r="8" spans="1:33" ht="13.9" customHeight="1" thickBot="1" x14ac:dyDescent="0.2">
      <c r="A8" s="558"/>
      <c r="B8" s="400"/>
      <c r="C8" s="26">
        <v>1</v>
      </c>
      <c r="D8" s="164" t="s">
        <v>509</v>
      </c>
      <c r="E8" s="24">
        <v>7</v>
      </c>
      <c r="F8" s="157" t="s">
        <v>510</v>
      </c>
      <c r="G8" s="154">
        <v>2</v>
      </c>
      <c r="H8" s="155" t="s">
        <v>511</v>
      </c>
      <c r="I8" s="156">
        <v>5</v>
      </c>
      <c r="J8" s="157" t="s">
        <v>512</v>
      </c>
      <c r="K8" s="22"/>
      <c r="L8" s="158"/>
      <c r="M8" s="159">
        <v>3</v>
      </c>
      <c r="N8" s="155" t="s">
        <v>513</v>
      </c>
      <c r="O8" s="160">
        <v>2</v>
      </c>
      <c r="P8" s="157" t="s">
        <v>514</v>
      </c>
      <c r="Q8" s="162">
        <v>5</v>
      </c>
      <c r="R8" s="157" t="s">
        <v>515</v>
      </c>
      <c r="S8" s="160">
        <v>10</v>
      </c>
      <c r="T8" s="155" t="s">
        <v>516</v>
      </c>
      <c r="U8" s="165">
        <v>2</v>
      </c>
      <c r="V8" s="157" t="s">
        <v>517</v>
      </c>
      <c r="W8" s="166">
        <v>4.333333333333333</v>
      </c>
      <c r="X8" s="157" t="s">
        <v>518</v>
      </c>
      <c r="Y8" s="162">
        <v>2</v>
      </c>
      <c r="Z8" s="163" t="s">
        <v>519</v>
      </c>
      <c r="AA8" s="57"/>
      <c r="AB8" s="62"/>
      <c r="AC8" s="60"/>
    </row>
    <row r="9" spans="1:33" ht="13.9" customHeight="1" x14ac:dyDescent="0.15">
      <c r="A9" s="558"/>
      <c r="B9" s="400"/>
      <c r="C9" s="26">
        <v>8</v>
      </c>
      <c r="D9" s="23" t="s">
        <v>520</v>
      </c>
      <c r="E9" s="24">
        <v>3</v>
      </c>
      <c r="F9" s="157" t="s">
        <v>521</v>
      </c>
      <c r="G9" s="154">
        <v>7</v>
      </c>
      <c r="H9" s="155" t="s">
        <v>522</v>
      </c>
      <c r="I9" s="167">
        <v>3.6666666666666665</v>
      </c>
      <c r="J9" s="157" t="s">
        <v>523</v>
      </c>
      <c r="K9" s="22"/>
      <c r="L9" s="25"/>
      <c r="M9" s="159">
        <v>2</v>
      </c>
      <c r="N9" s="155" t="s">
        <v>524</v>
      </c>
      <c r="O9" s="160">
        <v>9</v>
      </c>
      <c r="P9" s="157" t="s">
        <v>525</v>
      </c>
      <c r="Q9" s="162">
        <v>2</v>
      </c>
      <c r="R9" s="157" t="s">
        <v>526</v>
      </c>
      <c r="S9" s="160">
        <v>3</v>
      </c>
      <c r="T9" s="155" t="s">
        <v>527</v>
      </c>
      <c r="U9" s="161"/>
      <c r="V9" s="157"/>
      <c r="W9" s="162">
        <v>6</v>
      </c>
      <c r="X9" s="157" t="s">
        <v>528</v>
      </c>
      <c r="Y9" s="166">
        <v>2.3333333333333335</v>
      </c>
      <c r="Z9" s="163" t="s">
        <v>529</v>
      </c>
      <c r="AA9" s="461">
        <f>SUM(C14:Z14)</f>
        <v>218.00000000000003</v>
      </c>
      <c r="AB9" s="445">
        <v>245</v>
      </c>
      <c r="AC9" s="419" t="s">
        <v>0</v>
      </c>
    </row>
    <row r="10" spans="1:33" ht="13.9" customHeight="1" x14ac:dyDescent="0.15">
      <c r="A10" s="558"/>
      <c r="B10" s="400"/>
      <c r="C10" s="26">
        <v>1</v>
      </c>
      <c r="D10" s="23" t="s">
        <v>530</v>
      </c>
      <c r="E10" s="24">
        <v>2</v>
      </c>
      <c r="F10" s="157" t="s">
        <v>531</v>
      </c>
      <c r="G10" s="154">
        <v>2</v>
      </c>
      <c r="H10" s="155" t="s">
        <v>532</v>
      </c>
      <c r="I10" s="24"/>
      <c r="J10" s="25"/>
      <c r="K10" s="22"/>
      <c r="L10" s="25"/>
      <c r="M10" s="159">
        <v>3</v>
      </c>
      <c r="N10" s="155" t="s">
        <v>533</v>
      </c>
      <c r="O10" s="168">
        <v>5.666666666666667</v>
      </c>
      <c r="P10" s="157" t="s">
        <v>504</v>
      </c>
      <c r="Q10" s="166">
        <v>2.3333333333333335</v>
      </c>
      <c r="R10" s="157" t="s">
        <v>534</v>
      </c>
      <c r="S10" s="160"/>
      <c r="T10" s="155"/>
      <c r="U10" s="161"/>
      <c r="V10" s="157"/>
      <c r="W10" s="162"/>
      <c r="X10" s="157"/>
      <c r="Y10" s="162"/>
      <c r="Z10" s="163"/>
      <c r="AA10" s="462"/>
      <c r="AB10" s="446"/>
      <c r="AC10" s="434"/>
    </row>
    <row r="11" spans="1:33" ht="13.9" customHeight="1" x14ac:dyDescent="0.15">
      <c r="A11" s="558"/>
      <c r="B11" s="400"/>
      <c r="C11" s="114">
        <v>1.6666666666666665</v>
      </c>
      <c r="D11" s="23" t="s">
        <v>535</v>
      </c>
      <c r="E11" s="70">
        <v>2.6666666666666665</v>
      </c>
      <c r="F11" s="157" t="s">
        <v>491</v>
      </c>
      <c r="G11" s="154">
        <v>2</v>
      </c>
      <c r="H11" s="155" t="s">
        <v>536</v>
      </c>
      <c r="I11" s="24"/>
      <c r="J11" s="25"/>
      <c r="K11" s="22"/>
      <c r="L11" s="25"/>
      <c r="M11" s="169">
        <v>4.333333333333333</v>
      </c>
      <c r="N11" s="155" t="s">
        <v>537</v>
      </c>
      <c r="O11" s="24"/>
      <c r="P11" s="25"/>
      <c r="Q11" s="162" t="s">
        <v>538</v>
      </c>
      <c r="R11" s="157"/>
      <c r="S11" s="24"/>
      <c r="T11" s="23"/>
      <c r="U11" s="26"/>
      <c r="V11" s="25"/>
      <c r="W11" s="22"/>
      <c r="X11" s="25"/>
      <c r="Y11" s="22"/>
      <c r="Z11" s="27"/>
      <c r="AA11" s="462"/>
      <c r="AB11" s="446"/>
      <c r="AC11" s="434"/>
    </row>
    <row r="12" spans="1:33" ht="13.9" customHeight="1" x14ac:dyDescent="0.15">
      <c r="A12" s="558"/>
      <c r="B12" s="400"/>
      <c r="C12" s="26">
        <v>2</v>
      </c>
      <c r="D12" s="23" t="s">
        <v>539</v>
      </c>
      <c r="E12" s="24"/>
      <c r="F12" s="157"/>
      <c r="G12" s="154">
        <v>3</v>
      </c>
      <c r="H12" s="155" t="s">
        <v>540</v>
      </c>
      <c r="I12" s="24"/>
      <c r="J12" s="25"/>
      <c r="K12" s="22"/>
      <c r="L12" s="25"/>
      <c r="M12" s="22"/>
      <c r="N12" s="23"/>
      <c r="O12" s="24"/>
      <c r="P12" s="25"/>
      <c r="Q12" s="22"/>
      <c r="R12" s="23"/>
      <c r="S12" s="24"/>
      <c r="T12" s="23"/>
      <c r="U12" s="26"/>
      <c r="V12" s="25"/>
      <c r="W12" s="24"/>
      <c r="X12" s="25"/>
      <c r="Y12" s="22"/>
      <c r="Z12" s="27"/>
      <c r="AA12" s="462"/>
      <c r="AB12" s="446"/>
      <c r="AC12" s="434"/>
    </row>
    <row r="13" spans="1:33" ht="13.9" customHeight="1" x14ac:dyDescent="0.15">
      <c r="A13" s="558"/>
      <c r="B13" s="400"/>
      <c r="C13" s="26"/>
      <c r="D13" s="23"/>
      <c r="E13" s="24"/>
      <c r="F13" s="157"/>
      <c r="G13" s="154">
        <v>2</v>
      </c>
      <c r="H13" s="155" t="s">
        <v>492</v>
      </c>
      <c r="I13" s="24"/>
      <c r="J13" s="25"/>
      <c r="K13" s="22"/>
      <c r="L13" s="25"/>
      <c r="M13" s="22"/>
      <c r="N13" s="23"/>
      <c r="O13" s="24"/>
      <c r="P13" s="25"/>
      <c r="Q13" s="22"/>
      <c r="R13" s="23"/>
      <c r="S13" s="24"/>
      <c r="T13" s="23"/>
      <c r="U13" s="26"/>
      <c r="V13" s="25"/>
      <c r="W13" s="24"/>
      <c r="X13" s="25"/>
      <c r="Y13" s="22"/>
      <c r="Z13" s="27"/>
      <c r="AA13" s="462"/>
      <c r="AB13" s="446"/>
      <c r="AC13" s="434"/>
    </row>
    <row r="14" spans="1:33" ht="13.9" customHeight="1" thickBot="1" x14ac:dyDescent="0.2">
      <c r="A14" s="559"/>
      <c r="B14" s="400"/>
      <c r="C14" s="439">
        <f>SUM(C6:C13)</f>
        <v>17.666666666666664</v>
      </c>
      <c r="D14" s="450"/>
      <c r="E14" s="497">
        <f>SUM(E6:E13)</f>
        <v>16.666666666666668</v>
      </c>
      <c r="F14" s="493"/>
      <c r="G14" s="450">
        <f>SUM(G6:G13)</f>
        <v>28</v>
      </c>
      <c r="H14" s="450"/>
      <c r="I14" s="497">
        <f>SUM(I6:I13)</f>
        <v>19.666666666666668</v>
      </c>
      <c r="J14" s="493"/>
      <c r="K14" s="450">
        <f>SUM(K9:K13)</f>
        <v>0</v>
      </c>
      <c r="L14" s="493"/>
      <c r="M14" s="497">
        <f>SUM(M6:M13)</f>
        <v>16.333333333333332</v>
      </c>
      <c r="N14" s="493"/>
      <c r="O14" s="497">
        <f>SUM(O6:O13)</f>
        <v>29.666666666666668</v>
      </c>
      <c r="P14" s="493"/>
      <c r="Q14" s="450">
        <f>SUM(Q6:Q13)</f>
        <v>15.333333333333334</v>
      </c>
      <c r="R14" s="450"/>
      <c r="S14" s="497">
        <f>SUM(S6:S13)</f>
        <v>22</v>
      </c>
      <c r="T14" s="450"/>
      <c r="U14" s="439">
        <f>SUM(U6:U13)</f>
        <v>9</v>
      </c>
      <c r="V14" s="450"/>
      <c r="W14" s="497">
        <f>SUM(W6:W13)</f>
        <v>18.333333333333332</v>
      </c>
      <c r="X14" s="493"/>
      <c r="Y14" s="450">
        <f>SUM(Y6:Y13)</f>
        <v>25.333333333333332</v>
      </c>
      <c r="Z14" s="556"/>
      <c r="AA14" s="462"/>
      <c r="AB14" s="446"/>
      <c r="AC14" s="414"/>
    </row>
    <row r="15" spans="1:33" ht="13.9" customHeight="1" x14ac:dyDescent="0.15">
      <c r="A15" s="525" t="s">
        <v>1</v>
      </c>
      <c r="B15" s="400"/>
      <c r="C15" s="170">
        <v>2</v>
      </c>
      <c r="D15" s="171" t="s">
        <v>541</v>
      </c>
      <c r="E15" s="148">
        <v>1</v>
      </c>
      <c r="F15" s="145" t="s">
        <v>542</v>
      </c>
      <c r="G15" s="170">
        <v>2</v>
      </c>
      <c r="H15" s="143" t="s">
        <v>543</v>
      </c>
      <c r="I15" s="172">
        <v>1</v>
      </c>
      <c r="J15" s="173" t="s">
        <v>544</v>
      </c>
      <c r="K15" s="170"/>
      <c r="L15" s="173"/>
      <c r="M15" s="174">
        <v>3</v>
      </c>
      <c r="N15" s="175" t="s">
        <v>545</v>
      </c>
      <c r="O15" s="170">
        <v>2</v>
      </c>
      <c r="P15" s="173" t="s">
        <v>546</v>
      </c>
      <c r="Q15" s="170">
        <v>1</v>
      </c>
      <c r="R15" s="145" t="s">
        <v>198</v>
      </c>
      <c r="S15" s="170">
        <v>1</v>
      </c>
      <c r="T15" s="171" t="s">
        <v>547</v>
      </c>
      <c r="U15" s="176">
        <v>2</v>
      </c>
      <c r="V15" s="145" t="s">
        <v>548</v>
      </c>
      <c r="W15" s="174">
        <v>3</v>
      </c>
      <c r="X15" s="145" t="s">
        <v>549</v>
      </c>
      <c r="Y15" s="174">
        <v>1</v>
      </c>
      <c r="Z15" s="177" t="s">
        <v>550</v>
      </c>
      <c r="AA15" s="523">
        <f>SUM(C18:Z18)</f>
        <v>30</v>
      </c>
      <c r="AB15" s="446"/>
      <c r="AC15" s="524" t="s">
        <v>1</v>
      </c>
    </row>
    <row r="16" spans="1:33" ht="13.9" customHeight="1" x14ac:dyDescent="0.15">
      <c r="A16" s="526"/>
      <c r="B16" s="400"/>
      <c r="C16" s="174"/>
      <c r="D16" s="177"/>
      <c r="E16" s="178">
        <v>2</v>
      </c>
      <c r="F16" s="175" t="s">
        <v>551</v>
      </c>
      <c r="G16" s="174">
        <v>2</v>
      </c>
      <c r="H16" s="177" t="s">
        <v>552</v>
      </c>
      <c r="I16" s="178"/>
      <c r="J16" s="175"/>
      <c r="K16" s="174"/>
      <c r="L16" s="175"/>
      <c r="M16" s="162">
        <v>1</v>
      </c>
      <c r="N16" s="157" t="s">
        <v>553</v>
      </c>
      <c r="O16" s="174">
        <v>2</v>
      </c>
      <c r="P16" s="175" t="s">
        <v>554</v>
      </c>
      <c r="Q16" s="174">
        <v>1</v>
      </c>
      <c r="R16" s="175" t="s">
        <v>555</v>
      </c>
      <c r="S16" s="174">
        <v>1</v>
      </c>
      <c r="T16" s="177" t="s">
        <v>556</v>
      </c>
      <c r="U16" s="179"/>
      <c r="V16" s="175"/>
      <c r="W16" s="174"/>
      <c r="X16" s="175"/>
      <c r="Y16" s="174"/>
      <c r="Z16" s="177"/>
      <c r="AA16" s="462"/>
      <c r="AB16" s="446"/>
      <c r="AC16" s="433"/>
    </row>
    <row r="17" spans="1:29" ht="13.9" customHeight="1" x14ac:dyDescent="0.15">
      <c r="A17" s="527"/>
      <c r="B17" s="400"/>
      <c r="C17" s="174"/>
      <c r="D17" s="177"/>
      <c r="E17" s="178"/>
      <c r="F17" s="175"/>
      <c r="G17" s="174"/>
      <c r="H17" s="177"/>
      <c r="I17" s="178"/>
      <c r="J17" s="175"/>
      <c r="K17" s="174"/>
      <c r="L17" s="175"/>
      <c r="M17" s="174">
        <v>2</v>
      </c>
      <c r="N17" s="175" t="s">
        <v>557</v>
      </c>
      <c r="O17" s="174"/>
      <c r="P17" s="175"/>
      <c r="Q17" s="174"/>
      <c r="R17" s="175"/>
      <c r="S17" s="174"/>
      <c r="T17" s="177"/>
      <c r="U17" s="179"/>
      <c r="V17" s="175"/>
      <c r="W17" s="174"/>
      <c r="X17" s="175"/>
      <c r="Y17" s="174"/>
      <c r="Z17" s="177"/>
      <c r="AA17" s="462"/>
      <c r="AB17" s="446"/>
      <c r="AC17" s="434"/>
    </row>
    <row r="18" spans="1:29" ht="13.9" customHeight="1" thickBot="1" x14ac:dyDescent="0.2">
      <c r="A18" s="528"/>
      <c r="B18" s="401"/>
      <c r="C18" s="451">
        <f>SUM(C15:C17)</f>
        <v>2</v>
      </c>
      <c r="D18" s="451"/>
      <c r="E18" s="463">
        <f>SUM(E15:E17)</f>
        <v>3</v>
      </c>
      <c r="F18" s="440"/>
      <c r="G18" s="451">
        <f>SUM(G15:G17)</f>
        <v>4</v>
      </c>
      <c r="H18" s="451"/>
      <c r="I18" s="463">
        <f>SUM(I15:I17)</f>
        <v>1</v>
      </c>
      <c r="J18" s="440"/>
      <c r="K18" s="451">
        <f>SUM(K15:K17)</f>
        <v>0</v>
      </c>
      <c r="L18" s="440"/>
      <c r="M18" s="451">
        <f>SUM(M15:M17)</f>
        <v>6</v>
      </c>
      <c r="N18" s="440"/>
      <c r="O18" s="451">
        <f>SUM(O15:O17)</f>
        <v>4</v>
      </c>
      <c r="P18" s="440"/>
      <c r="Q18" s="451">
        <f>SUM(Q15:Q17)</f>
        <v>2</v>
      </c>
      <c r="R18" s="451"/>
      <c r="S18" s="463">
        <f>SUM(S15:S17)</f>
        <v>2</v>
      </c>
      <c r="T18" s="451"/>
      <c r="U18" s="444">
        <f>SUM(U15:U17)</f>
        <v>2</v>
      </c>
      <c r="V18" s="451"/>
      <c r="W18" s="463">
        <f>SUM(W15:W17)</f>
        <v>3</v>
      </c>
      <c r="X18" s="440"/>
      <c r="Y18" s="451">
        <f>SUM(Y15:Y17)</f>
        <v>1</v>
      </c>
      <c r="Z18" s="440"/>
      <c r="AA18" s="472"/>
      <c r="AB18" s="447"/>
      <c r="AC18" s="420"/>
    </row>
    <row r="19" spans="1:29" ht="13.9" customHeight="1" x14ac:dyDescent="0.15">
      <c r="A19" s="422" t="s">
        <v>2</v>
      </c>
      <c r="B19" s="400">
        <v>70</v>
      </c>
      <c r="C19" s="80">
        <v>8</v>
      </c>
      <c r="D19" s="180" t="s">
        <v>558</v>
      </c>
      <c r="E19" s="181">
        <v>8</v>
      </c>
      <c r="F19" s="81" t="s">
        <v>559</v>
      </c>
      <c r="G19" s="80">
        <v>6</v>
      </c>
      <c r="H19" s="180" t="s">
        <v>560</v>
      </c>
      <c r="I19" s="181">
        <v>1</v>
      </c>
      <c r="J19" s="82" t="s">
        <v>560</v>
      </c>
      <c r="K19" s="80"/>
      <c r="L19" s="81"/>
      <c r="M19" s="83">
        <v>10</v>
      </c>
      <c r="N19" s="81" t="s">
        <v>561</v>
      </c>
      <c r="O19" s="80">
        <v>2</v>
      </c>
      <c r="P19" s="81" t="s">
        <v>561</v>
      </c>
      <c r="Q19" s="80">
        <v>9</v>
      </c>
      <c r="R19" s="81" t="s">
        <v>561</v>
      </c>
      <c r="S19" s="80">
        <v>4</v>
      </c>
      <c r="T19" s="86" t="s">
        <v>562</v>
      </c>
      <c r="U19" s="182">
        <v>9</v>
      </c>
      <c r="V19" s="81" t="s">
        <v>563</v>
      </c>
      <c r="W19" s="80">
        <v>2</v>
      </c>
      <c r="X19" s="81" t="s">
        <v>564</v>
      </c>
      <c r="Y19" s="80">
        <v>12</v>
      </c>
      <c r="Z19" s="86" t="s">
        <v>564</v>
      </c>
      <c r="AA19" s="461">
        <f>SUM(C23:Z23)</f>
        <v>72</v>
      </c>
      <c r="AB19" s="446">
        <v>70</v>
      </c>
      <c r="AC19" s="433" t="s">
        <v>2</v>
      </c>
    </row>
    <row r="20" spans="1:29" ht="13.9" customHeight="1" x14ac:dyDescent="0.15">
      <c r="A20" s="423"/>
      <c r="B20" s="400"/>
      <c r="C20" s="75"/>
      <c r="D20" s="71"/>
      <c r="E20" s="90"/>
      <c r="F20" s="73"/>
      <c r="G20" s="75"/>
      <c r="H20" s="71" t="s">
        <v>565</v>
      </c>
      <c r="I20" s="90"/>
      <c r="J20" s="73" t="s">
        <v>566</v>
      </c>
      <c r="K20" s="75"/>
      <c r="L20" s="73"/>
      <c r="M20" s="75"/>
      <c r="N20" s="73"/>
      <c r="O20" s="75"/>
      <c r="P20" s="73"/>
      <c r="Q20" s="75">
        <v>1</v>
      </c>
      <c r="R20" s="73" t="s">
        <v>562</v>
      </c>
      <c r="S20" s="75"/>
      <c r="T20" s="71"/>
      <c r="U20" s="183"/>
      <c r="V20" s="73"/>
      <c r="W20" s="75"/>
      <c r="X20" s="73"/>
      <c r="Y20" s="75"/>
      <c r="Z20" s="71"/>
      <c r="AA20" s="462"/>
      <c r="AB20" s="446"/>
      <c r="AC20" s="434"/>
    </row>
    <row r="21" spans="1:29" ht="13.9" customHeight="1" x14ac:dyDescent="0.15">
      <c r="A21" s="423"/>
      <c r="B21" s="400"/>
      <c r="C21" s="184"/>
      <c r="D21" s="185"/>
      <c r="E21" s="186"/>
      <c r="F21" s="187"/>
      <c r="G21" s="184"/>
      <c r="H21" s="71" t="s">
        <v>567</v>
      </c>
      <c r="I21" s="90"/>
      <c r="J21" s="73" t="s">
        <v>567</v>
      </c>
      <c r="K21" s="184"/>
      <c r="L21" s="187"/>
      <c r="M21" s="184"/>
      <c r="N21" s="187"/>
      <c r="O21" s="184"/>
      <c r="P21" s="187"/>
      <c r="Q21" s="184"/>
      <c r="R21" s="187"/>
      <c r="S21" s="184"/>
      <c r="T21" s="185"/>
      <c r="U21" s="188"/>
      <c r="V21" s="187"/>
      <c r="W21" s="184"/>
      <c r="X21" s="187"/>
      <c r="Y21" s="184"/>
      <c r="Z21" s="185"/>
      <c r="AA21" s="462"/>
      <c r="AB21" s="446"/>
      <c r="AC21" s="434"/>
    </row>
    <row r="22" spans="1:29" ht="13.9" customHeight="1" x14ac:dyDescent="0.15">
      <c r="A22" s="423"/>
      <c r="B22" s="400"/>
      <c r="C22" s="22"/>
      <c r="D22" s="23"/>
      <c r="E22" s="24"/>
      <c r="F22" s="25"/>
      <c r="G22" s="22"/>
      <c r="H22" s="23"/>
      <c r="I22" s="24"/>
      <c r="J22" s="25"/>
      <c r="K22" s="22"/>
      <c r="L22" s="25"/>
      <c r="M22" s="22"/>
      <c r="N22" s="25"/>
      <c r="O22" s="22"/>
      <c r="P22" s="25"/>
      <c r="Q22" s="22"/>
      <c r="R22" s="25"/>
      <c r="S22" s="22"/>
      <c r="T22" s="23"/>
      <c r="U22" s="26"/>
      <c r="V22" s="25"/>
      <c r="W22" s="22"/>
      <c r="X22" s="25"/>
      <c r="Y22" s="22"/>
      <c r="Z22" s="23"/>
      <c r="AA22" s="462"/>
      <c r="AB22" s="446"/>
      <c r="AC22" s="434"/>
    </row>
    <row r="23" spans="1:29" ht="13.9" customHeight="1" thickBot="1" x14ac:dyDescent="0.2">
      <c r="A23" s="424"/>
      <c r="B23" s="400"/>
      <c r="C23" s="448">
        <f>SUM(C19:C22)</f>
        <v>8</v>
      </c>
      <c r="D23" s="448"/>
      <c r="E23" s="515">
        <f>SUM(E19:E22)</f>
        <v>8</v>
      </c>
      <c r="F23" s="449"/>
      <c r="G23" s="448">
        <f>SUM(G19:G22)</f>
        <v>6</v>
      </c>
      <c r="H23" s="448"/>
      <c r="I23" s="515">
        <f>SUM(I19:I22)</f>
        <v>1</v>
      </c>
      <c r="J23" s="449"/>
      <c r="K23" s="448">
        <f>SUM(K19:K22)</f>
        <v>0</v>
      </c>
      <c r="L23" s="449"/>
      <c r="M23" s="448">
        <f>SUM(M19:M22)</f>
        <v>10</v>
      </c>
      <c r="N23" s="448"/>
      <c r="O23" s="515">
        <f>SUM(O19:O22)</f>
        <v>2</v>
      </c>
      <c r="P23" s="449"/>
      <c r="Q23" s="448">
        <f>SUM(Q19:Q22)</f>
        <v>10</v>
      </c>
      <c r="R23" s="448"/>
      <c r="S23" s="515">
        <f>SUM(S19:S22)</f>
        <v>4</v>
      </c>
      <c r="T23" s="448"/>
      <c r="U23" s="424">
        <f>SUM(U19:U22)</f>
        <v>9</v>
      </c>
      <c r="V23" s="448"/>
      <c r="W23" s="515">
        <f>SUM(W19:W22)</f>
        <v>2</v>
      </c>
      <c r="X23" s="449"/>
      <c r="Y23" s="448">
        <f>SUM(Y19:Y22)</f>
        <v>12</v>
      </c>
      <c r="Z23" s="449"/>
      <c r="AA23" s="462"/>
      <c r="AB23" s="446"/>
      <c r="AC23" s="414"/>
    </row>
    <row r="24" spans="1:29" ht="13.9" customHeight="1" x14ac:dyDescent="0.15">
      <c r="A24" s="421" t="s">
        <v>3</v>
      </c>
      <c r="B24" s="427">
        <v>175</v>
      </c>
      <c r="C24" s="170">
        <v>2</v>
      </c>
      <c r="D24" s="171" t="s">
        <v>568</v>
      </c>
      <c r="E24" s="172">
        <v>3</v>
      </c>
      <c r="F24" s="173" t="s">
        <v>569</v>
      </c>
      <c r="G24" s="170">
        <v>8</v>
      </c>
      <c r="H24" s="171" t="s">
        <v>570</v>
      </c>
      <c r="I24" s="172">
        <v>1</v>
      </c>
      <c r="J24" s="173" t="s">
        <v>571</v>
      </c>
      <c r="K24" s="170"/>
      <c r="L24" s="189"/>
      <c r="M24" s="190">
        <v>2</v>
      </c>
      <c r="N24" s="189" t="s">
        <v>572</v>
      </c>
      <c r="O24" s="170">
        <v>4</v>
      </c>
      <c r="P24" s="189" t="s">
        <v>573</v>
      </c>
      <c r="Q24" s="190">
        <v>10</v>
      </c>
      <c r="R24" s="189" t="s">
        <v>574</v>
      </c>
      <c r="S24" s="190">
        <v>9</v>
      </c>
      <c r="T24" s="171" t="s">
        <v>575</v>
      </c>
      <c r="U24" s="191">
        <v>12</v>
      </c>
      <c r="V24" s="192" t="s">
        <v>576</v>
      </c>
      <c r="W24" s="190">
        <v>12</v>
      </c>
      <c r="X24" s="189" t="s">
        <v>577</v>
      </c>
      <c r="Y24" s="190">
        <v>1</v>
      </c>
      <c r="Z24" s="171" t="s">
        <v>578</v>
      </c>
      <c r="AA24" s="461">
        <f>SUM(C28:Z28)</f>
        <v>179</v>
      </c>
      <c r="AB24" s="445">
        <v>175</v>
      </c>
      <c r="AC24" s="419" t="s">
        <v>3</v>
      </c>
    </row>
    <row r="25" spans="1:29" ht="13.9" customHeight="1" x14ac:dyDescent="0.15">
      <c r="A25" s="423"/>
      <c r="B25" s="400"/>
      <c r="C25" s="162">
        <v>9</v>
      </c>
      <c r="D25" s="155" t="s">
        <v>579</v>
      </c>
      <c r="E25" s="172">
        <v>13</v>
      </c>
      <c r="F25" s="173" t="s">
        <v>580</v>
      </c>
      <c r="G25" s="162">
        <v>1</v>
      </c>
      <c r="H25" s="155" t="s">
        <v>581</v>
      </c>
      <c r="I25" s="160">
        <v>9</v>
      </c>
      <c r="J25" s="157" t="s">
        <v>582</v>
      </c>
      <c r="K25" s="162"/>
      <c r="L25" s="193"/>
      <c r="M25" s="159">
        <v>8</v>
      </c>
      <c r="N25" s="189" t="s">
        <v>583</v>
      </c>
      <c r="O25" s="162">
        <v>3</v>
      </c>
      <c r="P25" s="193" t="s">
        <v>584</v>
      </c>
      <c r="Q25" s="159">
        <v>10</v>
      </c>
      <c r="R25" s="193" t="s">
        <v>585</v>
      </c>
      <c r="S25" s="194">
        <v>5</v>
      </c>
      <c r="T25" s="195" t="s">
        <v>586</v>
      </c>
      <c r="U25" s="161">
        <v>1</v>
      </c>
      <c r="V25" s="193" t="s">
        <v>587</v>
      </c>
      <c r="W25" s="159">
        <v>2</v>
      </c>
      <c r="X25" s="193" t="s">
        <v>588</v>
      </c>
      <c r="Y25" s="159">
        <v>3</v>
      </c>
      <c r="Z25" s="155" t="s">
        <v>589</v>
      </c>
      <c r="AA25" s="462"/>
      <c r="AB25" s="446"/>
      <c r="AC25" s="434"/>
    </row>
    <row r="26" spans="1:29" ht="13.9" customHeight="1" x14ac:dyDescent="0.15">
      <c r="A26" s="423"/>
      <c r="B26" s="400"/>
      <c r="C26" s="162">
        <v>3</v>
      </c>
      <c r="D26" s="155" t="s">
        <v>590</v>
      </c>
      <c r="E26" s="160">
        <v>4</v>
      </c>
      <c r="F26" s="157" t="s">
        <v>570</v>
      </c>
      <c r="G26" s="162">
        <v>5</v>
      </c>
      <c r="H26" s="155" t="s">
        <v>591</v>
      </c>
      <c r="I26" s="160"/>
      <c r="J26" s="157"/>
      <c r="K26" s="162"/>
      <c r="L26" s="193"/>
      <c r="M26" s="159">
        <v>7</v>
      </c>
      <c r="N26" s="193" t="s">
        <v>592</v>
      </c>
      <c r="O26" s="162">
        <v>10</v>
      </c>
      <c r="P26" s="193" t="s">
        <v>593</v>
      </c>
      <c r="Q26" s="159"/>
      <c r="R26" s="193"/>
      <c r="S26" s="159">
        <v>1</v>
      </c>
      <c r="T26" s="155" t="s">
        <v>594</v>
      </c>
      <c r="U26" s="161"/>
      <c r="V26" s="193"/>
      <c r="W26" s="159">
        <v>5</v>
      </c>
      <c r="X26" s="196" t="s">
        <v>595</v>
      </c>
      <c r="Y26" s="159">
        <v>5</v>
      </c>
      <c r="Z26" s="155" t="s">
        <v>596</v>
      </c>
      <c r="AA26" s="462"/>
      <c r="AB26" s="446"/>
      <c r="AC26" s="434"/>
    </row>
    <row r="27" spans="1:29" ht="13.9" customHeight="1" x14ac:dyDescent="0.15">
      <c r="A27" s="423"/>
      <c r="B27" s="400"/>
      <c r="C27" s="162"/>
      <c r="D27" s="155"/>
      <c r="E27" s="160"/>
      <c r="F27" s="157"/>
      <c r="G27" s="162">
        <v>8</v>
      </c>
      <c r="H27" s="155" t="s">
        <v>571</v>
      </c>
      <c r="I27" s="160"/>
      <c r="J27" s="157"/>
      <c r="K27" s="162"/>
      <c r="L27" s="193"/>
      <c r="M27" s="159"/>
      <c r="N27" s="193"/>
      <c r="O27" s="162"/>
      <c r="P27" s="193"/>
      <c r="Q27" s="159"/>
      <c r="R27" s="193"/>
      <c r="S27" s="159"/>
      <c r="T27" s="155"/>
      <c r="U27" s="161"/>
      <c r="V27" s="193"/>
      <c r="W27" s="159">
        <v>3</v>
      </c>
      <c r="X27" s="193" t="s">
        <v>597</v>
      </c>
      <c r="Y27" s="159"/>
      <c r="Z27" s="155"/>
      <c r="AA27" s="462"/>
      <c r="AB27" s="446"/>
      <c r="AC27" s="434"/>
    </row>
    <row r="28" spans="1:29" ht="13.9" customHeight="1" thickBot="1" x14ac:dyDescent="0.2">
      <c r="A28" s="444"/>
      <c r="B28" s="401"/>
      <c r="C28" s="448">
        <f>SUM(C24:C27)</f>
        <v>14</v>
      </c>
      <c r="D28" s="448"/>
      <c r="E28" s="515">
        <f>SUM(E24:E27)</f>
        <v>20</v>
      </c>
      <c r="F28" s="449"/>
      <c r="G28" s="448">
        <f>SUM(G24:G27)</f>
        <v>22</v>
      </c>
      <c r="H28" s="448"/>
      <c r="I28" s="515">
        <f>SUM(I24:I27)</f>
        <v>10</v>
      </c>
      <c r="J28" s="449"/>
      <c r="K28" s="448">
        <f>SUM(K24:K27)</f>
        <v>0</v>
      </c>
      <c r="L28" s="449"/>
      <c r="M28" s="448">
        <f>SUM(M24:M27)</f>
        <v>17</v>
      </c>
      <c r="N28" s="448"/>
      <c r="O28" s="515">
        <f>SUM(O24:O27)</f>
        <v>17</v>
      </c>
      <c r="P28" s="449"/>
      <c r="Q28" s="448">
        <f>SUM(Q24:Q27)</f>
        <v>20</v>
      </c>
      <c r="R28" s="448"/>
      <c r="S28" s="515">
        <f>SUM(S24:S27)</f>
        <v>15</v>
      </c>
      <c r="T28" s="448"/>
      <c r="U28" s="424">
        <f>SUM(U24:U27)</f>
        <v>13</v>
      </c>
      <c r="V28" s="448"/>
      <c r="W28" s="515">
        <f>SUM(W24:W27)</f>
        <v>22</v>
      </c>
      <c r="X28" s="449"/>
      <c r="Y28" s="448">
        <f>SUM(Y24:Y27)</f>
        <v>9</v>
      </c>
      <c r="Z28" s="449"/>
      <c r="AA28" s="462"/>
      <c r="AB28" s="447"/>
      <c r="AC28" s="420"/>
    </row>
    <row r="29" spans="1:29" ht="13.9" customHeight="1" x14ac:dyDescent="0.15">
      <c r="A29" s="422" t="s">
        <v>4</v>
      </c>
      <c r="B29" s="400">
        <v>90</v>
      </c>
      <c r="C29" s="170">
        <v>4</v>
      </c>
      <c r="D29" s="171" t="s">
        <v>598</v>
      </c>
      <c r="E29" s="172">
        <v>1</v>
      </c>
      <c r="F29" s="173" t="s">
        <v>599</v>
      </c>
      <c r="G29" s="170">
        <v>3</v>
      </c>
      <c r="H29" s="171" t="s">
        <v>600</v>
      </c>
      <c r="I29" s="172">
        <v>3</v>
      </c>
      <c r="J29" s="173" t="s">
        <v>601</v>
      </c>
      <c r="K29" s="170"/>
      <c r="L29" s="189"/>
      <c r="M29" s="190">
        <v>5</v>
      </c>
      <c r="N29" s="189" t="s">
        <v>602</v>
      </c>
      <c r="O29" s="170">
        <v>5</v>
      </c>
      <c r="P29" s="189" t="s">
        <v>603</v>
      </c>
      <c r="Q29" s="190">
        <v>7</v>
      </c>
      <c r="R29" s="189" t="s">
        <v>604</v>
      </c>
      <c r="S29" s="190">
        <v>7</v>
      </c>
      <c r="T29" s="171" t="s">
        <v>605</v>
      </c>
      <c r="U29" s="176">
        <v>10</v>
      </c>
      <c r="V29" s="189" t="s">
        <v>606</v>
      </c>
      <c r="W29" s="159">
        <v>5</v>
      </c>
      <c r="X29" s="193" t="s">
        <v>607</v>
      </c>
      <c r="Y29" s="159">
        <v>3</v>
      </c>
      <c r="Z29" s="193" t="s">
        <v>608</v>
      </c>
      <c r="AA29" s="461">
        <f>SUM(C33:Z33)</f>
        <v>92</v>
      </c>
      <c r="AB29" s="446">
        <v>90</v>
      </c>
      <c r="AC29" s="433" t="s">
        <v>4</v>
      </c>
    </row>
    <row r="30" spans="1:29" ht="13.9" customHeight="1" x14ac:dyDescent="0.15">
      <c r="A30" s="423"/>
      <c r="B30" s="400"/>
      <c r="C30" s="162">
        <v>5</v>
      </c>
      <c r="D30" s="155" t="s">
        <v>599</v>
      </c>
      <c r="E30" s="160">
        <v>7</v>
      </c>
      <c r="F30" s="157" t="s">
        <v>600</v>
      </c>
      <c r="G30" s="162">
        <v>1</v>
      </c>
      <c r="H30" s="155" t="s">
        <v>609</v>
      </c>
      <c r="I30" s="172">
        <v>1</v>
      </c>
      <c r="J30" s="173" t="s">
        <v>602</v>
      </c>
      <c r="K30" s="162"/>
      <c r="L30" s="193"/>
      <c r="M30" s="159">
        <v>2</v>
      </c>
      <c r="N30" s="193" t="s">
        <v>610</v>
      </c>
      <c r="O30" s="162">
        <v>2</v>
      </c>
      <c r="P30" s="193" t="s">
        <v>604</v>
      </c>
      <c r="Q30" s="159">
        <v>1</v>
      </c>
      <c r="R30" s="193" t="s">
        <v>605</v>
      </c>
      <c r="S30" s="159"/>
      <c r="T30" s="155"/>
      <c r="U30" s="161">
        <v>4</v>
      </c>
      <c r="V30" s="193" t="s">
        <v>607</v>
      </c>
      <c r="W30" s="190">
        <v>6</v>
      </c>
      <c r="X30" s="189" t="s">
        <v>611</v>
      </c>
      <c r="Y30" s="74"/>
      <c r="Z30" s="71"/>
      <c r="AA30" s="462"/>
      <c r="AB30" s="446"/>
      <c r="AC30" s="434"/>
    </row>
    <row r="31" spans="1:29" ht="13.9" customHeight="1" x14ac:dyDescent="0.15">
      <c r="A31" s="423"/>
      <c r="B31" s="400"/>
      <c r="C31" s="162"/>
      <c r="D31" s="155"/>
      <c r="E31" s="160"/>
      <c r="F31" s="157"/>
      <c r="G31" s="162">
        <v>6</v>
      </c>
      <c r="H31" s="155" t="s">
        <v>601</v>
      </c>
      <c r="I31" s="160"/>
      <c r="J31" s="157"/>
      <c r="K31" s="162"/>
      <c r="L31" s="193"/>
      <c r="M31" s="159">
        <v>4</v>
      </c>
      <c r="N31" s="193" t="s">
        <v>612</v>
      </c>
      <c r="O31" s="162"/>
      <c r="P31" s="193"/>
      <c r="Q31" s="159"/>
      <c r="R31" s="193"/>
      <c r="S31" s="159"/>
      <c r="T31" s="155"/>
      <c r="U31" s="161"/>
      <c r="V31" s="193"/>
      <c r="W31" s="159"/>
      <c r="X31" s="193"/>
      <c r="Y31" s="74"/>
      <c r="Z31" s="71"/>
      <c r="AA31" s="462"/>
      <c r="AB31" s="446"/>
      <c r="AC31" s="434"/>
    </row>
    <row r="32" spans="1:29" ht="13.9" customHeight="1" x14ac:dyDescent="0.15">
      <c r="A32" s="423"/>
      <c r="B32" s="400"/>
      <c r="C32" s="162"/>
      <c r="D32" s="155"/>
      <c r="E32" s="160"/>
      <c r="F32" s="157"/>
      <c r="G32" s="162"/>
      <c r="H32" s="155"/>
      <c r="I32" s="160"/>
      <c r="J32" s="157"/>
      <c r="K32" s="162"/>
      <c r="L32" s="193"/>
      <c r="M32" s="159"/>
      <c r="N32" s="193"/>
      <c r="O32" s="162"/>
      <c r="P32" s="193"/>
      <c r="Q32" s="159"/>
      <c r="R32" s="193"/>
      <c r="S32" s="159"/>
      <c r="T32" s="155"/>
      <c r="U32" s="161"/>
      <c r="V32" s="193"/>
      <c r="W32" s="159"/>
      <c r="X32" s="193"/>
      <c r="Y32" s="74"/>
      <c r="Z32" s="71"/>
      <c r="AA32" s="462"/>
      <c r="AB32" s="446"/>
      <c r="AC32" s="434"/>
    </row>
    <row r="33" spans="1:29" ht="13.9" customHeight="1" thickBot="1" x14ac:dyDescent="0.2">
      <c r="A33" s="424"/>
      <c r="B33" s="400"/>
      <c r="C33" s="451">
        <f>SUM(C29:C32)</f>
        <v>9</v>
      </c>
      <c r="D33" s="451"/>
      <c r="E33" s="463">
        <f>SUM(E29:E32)</f>
        <v>8</v>
      </c>
      <c r="F33" s="440"/>
      <c r="G33" s="451">
        <f>SUM(G29:G32)</f>
        <v>10</v>
      </c>
      <c r="H33" s="451"/>
      <c r="I33" s="463">
        <f>SUM(I29:I32)</f>
        <v>4</v>
      </c>
      <c r="J33" s="440"/>
      <c r="K33" s="451">
        <f>SUM(K29:K32)</f>
        <v>0</v>
      </c>
      <c r="L33" s="440"/>
      <c r="M33" s="451">
        <f>SUM(M29:M32)</f>
        <v>11</v>
      </c>
      <c r="N33" s="451"/>
      <c r="O33" s="463">
        <f>SUM(O29:O32)</f>
        <v>7</v>
      </c>
      <c r="P33" s="440"/>
      <c r="Q33" s="451">
        <f>SUM(Q29:Q32)</f>
        <v>8</v>
      </c>
      <c r="R33" s="451"/>
      <c r="S33" s="463">
        <f>SUM(S29:S32)</f>
        <v>7</v>
      </c>
      <c r="T33" s="451"/>
      <c r="U33" s="444">
        <f>SUM(U29:U32)</f>
        <v>14</v>
      </c>
      <c r="V33" s="451"/>
      <c r="W33" s="463">
        <f>SUM(W29:W32)</f>
        <v>11</v>
      </c>
      <c r="X33" s="440"/>
      <c r="Y33" s="451">
        <f>SUM(Y29:Y32)</f>
        <v>3</v>
      </c>
      <c r="Z33" s="440"/>
      <c r="AA33" s="462"/>
      <c r="AB33" s="446"/>
      <c r="AC33" s="414"/>
    </row>
    <row r="34" spans="1:29" ht="13.9" customHeight="1" x14ac:dyDescent="0.15">
      <c r="A34" s="421" t="s">
        <v>6</v>
      </c>
      <c r="B34" s="427">
        <v>60</v>
      </c>
      <c r="C34" s="16">
        <v>1</v>
      </c>
      <c r="D34" s="17" t="s">
        <v>369</v>
      </c>
      <c r="E34" s="18">
        <v>3</v>
      </c>
      <c r="F34" s="19" t="s">
        <v>369</v>
      </c>
      <c r="G34" s="16">
        <v>1</v>
      </c>
      <c r="H34" s="17" t="s">
        <v>613</v>
      </c>
      <c r="I34" s="18">
        <v>1</v>
      </c>
      <c r="J34" s="19" t="s">
        <v>614</v>
      </c>
      <c r="K34" s="16"/>
      <c r="L34" s="19"/>
      <c r="M34" s="16">
        <v>2</v>
      </c>
      <c r="N34" s="17" t="s">
        <v>615</v>
      </c>
      <c r="O34" s="18">
        <v>4</v>
      </c>
      <c r="P34" s="19" t="s">
        <v>616</v>
      </c>
      <c r="Q34" s="16">
        <v>4</v>
      </c>
      <c r="R34" s="17" t="s">
        <v>616</v>
      </c>
      <c r="S34" s="18">
        <v>2</v>
      </c>
      <c r="T34" s="17" t="s">
        <v>369</v>
      </c>
      <c r="U34" s="20">
        <v>3</v>
      </c>
      <c r="V34" s="17" t="s">
        <v>617</v>
      </c>
      <c r="W34" s="18">
        <v>4</v>
      </c>
      <c r="X34" s="19" t="s">
        <v>372</v>
      </c>
      <c r="Y34" s="16">
        <v>2</v>
      </c>
      <c r="Z34" s="17" t="s">
        <v>618</v>
      </c>
      <c r="AA34" s="461">
        <f>SUM(C38:Z38)</f>
        <v>62</v>
      </c>
      <c r="AB34" s="445">
        <v>60</v>
      </c>
      <c r="AC34" s="419" t="s">
        <v>6</v>
      </c>
    </row>
    <row r="35" spans="1:29" ht="13.9" customHeight="1" x14ac:dyDescent="0.15">
      <c r="A35" s="423"/>
      <c r="B35" s="400"/>
      <c r="C35" s="22">
        <v>4</v>
      </c>
      <c r="D35" s="23" t="s">
        <v>619</v>
      </c>
      <c r="E35" s="24">
        <v>2</v>
      </c>
      <c r="F35" s="25" t="s">
        <v>620</v>
      </c>
      <c r="G35" s="22">
        <v>2</v>
      </c>
      <c r="H35" s="23" t="s">
        <v>620</v>
      </c>
      <c r="I35" s="24">
        <v>2</v>
      </c>
      <c r="J35" s="25" t="s">
        <v>621</v>
      </c>
      <c r="K35" s="22"/>
      <c r="L35" s="25"/>
      <c r="M35" s="22">
        <v>3</v>
      </c>
      <c r="N35" s="23" t="s">
        <v>622</v>
      </c>
      <c r="O35" s="24">
        <v>3</v>
      </c>
      <c r="P35" s="25" t="s">
        <v>623</v>
      </c>
      <c r="Q35" s="22">
        <v>3</v>
      </c>
      <c r="R35" s="23" t="s">
        <v>623</v>
      </c>
      <c r="S35" s="24">
        <v>2</v>
      </c>
      <c r="T35" s="23" t="s">
        <v>624</v>
      </c>
      <c r="U35" s="26">
        <v>2</v>
      </c>
      <c r="V35" s="23" t="s">
        <v>625</v>
      </c>
      <c r="W35" s="24">
        <v>2</v>
      </c>
      <c r="X35" s="25" t="s">
        <v>625</v>
      </c>
      <c r="Y35" s="22">
        <v>2</v>
      </c>
      <c r="Z35" s="23" t="s">
        <v>625</v>
      </c>
      <c r="AA35" s="462"/>
      <c r="AB35" s="446"/>
      <c r="AC35" s="434"/>
    </row>
    <row r="36" spans="1:29" ht="13.9" customHeight="1" x14ac:dyDescent="0.15">
      <c r="A36" s="423"/>
      <c r="B36" s="400"/>
      <c r="C36" s="22">
        <v>1</v>
      </c>
      <c r="D36" s="23" t="s">
        <v>149</v>
      </c>
      <c r="E36" s="24">
        <v>1</v>
      </c>
      <c r="F36" s="25" t="s">
        <v>621</v>
      </c>
      <c r="G36" s="22">
        <v>1</v>
      </c>
      <c r="H36" s="23" t="s">
        <v>369</v>
      </c>
      <c r="I36" s="24">
        <v>1</v>
      </c>
      <c r="J36" s="25" t="s">
        <v>361</v>
      </c>
      <c r="K36" s="22"/>
      <c r="L36" s="25"/>
      <c r="M36" s="22"/>
      <c r="N36" s="23"/>
      <c r="O36" s="24"/>
      <c r="P36" s="25"/>
      <c r="Q36" s="22"/>
      <c r="R36" s="23"/>
      <c r="S36" s="24">
        <v>2</v>
      </c>
      <c r="T36" s="23" t="s">
        <v>361</v>
      </c>
      <c r="U36" s="26"/>
      <c r="V36" s="23"/>
      <c r="W36" s="24"/>
      <c r="X36" s="25"/>
      <c r="Y36" s="22"/>
      <c r="Z36" s="23"/>
      <c r="AA36" s="462"/>
      <c r="AB36" s="446"/>
      <c r="AC36" s="434"/>
    </row>
    <row r="37" spans="1:29" ht="13.9" customHeight="1" x14ac:dyDescent="0.15">
      <c r="A37" s="423"/>
      <c r="B37" s="400"/>
      <c r="C37" s="22"/>
      <c r="D37" s="23"/>
      <c r="E37" s="24"/>
      <c r="F37" s="25"/>
      <c r="G37" s="22">
        <v>2</v>
      </c>
      <c r="H37" s="23" t="s">
        <v>626</v>
      </c>
      <c r="I37" s="24"/>
      <c r="J37" s="25"/>
      <c r="K37" s="22"/>
      <c r="L37" s="25"/>
      <c r="M37" s="22"/>
      <c r="N37" s="23"/>
      <c r="O37" s="24"/>
      <c r="P37" s="25"/>
      <c r="Q37" s="22"/>
      <c r="R37" s="23"/>
      <c r="S37" s="24"/>
      <c r="T37" s="23"/>
      <c r="U37" s="26"/>
      <c r="V37" s="23"/>
      <c r="W37" s="24"/>
      <c r="X37" s="25"/>
      <c r="Y37" s="22"/>
      <c r="Z37" s="23"/>
      <c r="AA37" s="462"/>
      <c r="AB37" s="446"/>
      <c r="AC37" s="434"/>
    </row>
    <row r="38" spans="1:29" ht="13.9" customHeight="1" thickBot="1" x14ac:dyDescent="0.2">
      <c r="A38" s="444"/>
      <c r="B38" s="401"/>
      <c r="C38" s="451">
        <f>SUM(C34:C37)</f>
        <v>6</v>
      </c>
      <c r="D38" s="451"/>
      <c r="E38" s="463">
        <f>SUM(E34:E37)</f>
        <v>6</v>
      </c>
      <c r="F38" s="440"/>
      <c r="G38" s="451">
        <f>SUM(G34:G37)</f>
        <v>6</v>
      </c>
      <c r="H38" s="451"/>
      <c r="I38" s="463">
        <f>SUM(I34:I37)</f>
        <v>4</v>
      </c>
      <c r="J38" s="440"/>
      <c r="K38" s="451">
        <f>SUM(K34:K37)</f>
        <v>0</v>
      </c>
      <c r="L38" s="440"/>
      <c r="M38" s="451">
        <f>SUM(M34:M37)</f>
        <v>5</v>
      </c>
      <c r="N38" s="451"/>
      <c r="O38" s="463">
        <f>SUM(O34:O37)</f>
        <v>7</v>
      </c>
      <c r="P38" s="440"/>
      <c r="Q38" s="451">
        <f>SUM(Q34:Q37)</f>
        <v>7</v>
      </c>
      <c r="R38" s="451"/>
      <c r="S38" s="463">
        <f>SUM(S34:S37)</f>
        <v>6</v>
      </c>
      <c r="T38" s="451"/>
      <c r="U38" s="444">
        <f>SUM(U34:U37)</f>
        <v>5</v>
      </c>
      <c r="V38" s="451"/>
      <c r="W38" s="463">
        <f>SUM(W34:W37)</f>
        <v>6</v>
      </c>
      <c r="X38" s="440"/>
      <c r="Y38" s="451">
        <f>SUM(Y34:Y37)</f>
        <v>4</v>
      </c>
      <c r="Z38" s="440"/>
      <c r="AA38" s="462"/>
      <c r="AB38" s="447"/>
      <c r="AC38" s="420"/>
    </row>
    <row r="39" spans="1:29" ht="13.9" customHeight="1" x14ac:dyDescent="0.15">
      <c r="A39" s="422" t="s">
        <v>18</v>
      </c>
      <c r="B39" s="400">
        <v>60</v>
      </c>
      <c r="C39" s="170">
        <v>2</v>
      </c>
      <c r="D39" s="171" t="s">
        <v>627</v>
      </c>
      <c r="E39" s="172">
        <v>2</v>
      </c>
      <c r="F39" s="173" t="s">
        <v>628</v>
      </c>
      <c r="G39" s="170">
        <v>2</v>
      </c>
      <c r="H39" s="171" t="s">
        <v>629</v>
      </c>
      <c r="I39" s="148">
        <v>2</v>
      </c>
      <c r="J39" s="145" t="s">
        <v>630</v>
      </c>
      <c r="K39" s="170"/>
      <c r="L39" s="189"/>
      <c r="M39" s="190"/>
      <c r="N39" s="189"/>
      <c r="O39" s="170"/>
      <c r="P39" s="189"/>
      <c r="Q39" s="190">
        <v>4</v>
      </c>
      <c r="R39" s="189" t="s">
        <v>631</v>
      </c>
      <c r="S39" s="190">
        <v>2</v>
      </c>
      <c r="T39" s="171" t="s">
        <v>632</v>
      </c>
      <c r="U39" s="176">
        <v>1</v>
      </c>
      <c r="V39" s="189" t="s">
        <v>633</v>
      </c>
      <c r="W39" s="169">
        <v>4.666666666666667</v>
      </c>
      <c r="X39" s="193" t="s">
        <v>634</v>
      </c>
      <c r="Y39" s="190">
        <v>6</v>
      </c>
      <c r="Z39" s="171" t="s">
        <v>635</v>
      </c>
      <c r="AA39" s="461">
        <f>SUM(C43:Z43)</f>
        <v>61</v>
      </c>
      <c r="AB39" s="446">
        <v>60</v>
      </c>
      <c r="AC39" s="433" t="s">
        <v>18</v>
      </c>
    </row>
    <row r="40" spans="1:29" ht="13.9" customHeight="1" x14ac:dyDescent="0.15">
      <c r="A40" s="423"/>
      <c r="B40" s="400"/>
      <c r="C40" s="162">
        <v>2</v>
      </c>
      <c r="D40" s="155" t="s">
        <v>636</v>
      </c>
      <c r="E40" s="160">
        <v>4</v>
      </c>
      <c r="F40" s="157" t="s">
        <v>637</v>
      </c>
      <c r="G40" s="162">
        <v>4</v>
      </c>
      <c r="H40" s="155" t="s">
        <v>638</v>
      </c>
      <c r="I40" s="172">
        <v>2</v>
      </c>
      <c r="J40" s="173" t="s">
        <v>639</v>
      </c>
      <c r="K40" s="162"/>
      <c r="L40" s="193"/>
      <c r="M40" s="159">
        <v>4</v>
      </c>
      <c r="N40" s="193" t="s">
        <v>640</v>
      </c>
      <c r="O40" s="162">
        <v>2</v>
      </c>
      <c r="P40" s="193" t="s">
        <v>641</v>
      </c>
      <c r="Q40" s="159">
        <v>3</v>
      </c>
      <c r="R40" s="193" t="s">
        <v>632</v>
      </c>
      <c r="S40" s="169">
        <v>4.666666666666667</v>
      </c>
      <c r="T40" s="155" t="s">
        <v>642</v>
      </c>
      <c r="U40" s="165"/>
      <c r="V40" s="193"/>
      <c r="W40" s="197">
        <v>3.6666666666666665</v>
      </c>
      <c r="X40" s="189" t="s">
        <v>643</v>
      </c>
      <c r="Y40" s="159"/>
      <c r="Z40" s="155"/>
      <c r="AA40" s="462"/>
      <c r="AB40" s="446"/>
      <c r="AC40" s="434"/>
    </row>
    <row r="41" spans="1:29" ht="13.9" customHeight="1" x14ac:dyDescent="0.15">
      <c r="A41" s="423"/>
      <c r="B41" s="400"/>
      <c r="C41" s="162">
        <v>2</v>
      </c>
      <c r="D41" s="155" t="s">
        <v>628</v>
      </c>
      <c r="E41" s="160"/>
      <c r="F41" s="157"/>
      <c r="G41" s="162"/>
      <c r="H41" s="155"/>
      <c r="I41" s="160"/>
      <c r="J41" s="157"/>
      <c r="K41" s="162"/>
      <c r="L41" s="193"/>
      <c r="M41" s="170">
        <v>2</v>
      </c>
      <c r="N41" s="189" t="s">
        <v>644</v>
      </c>
      <c r="O41" s="162">
        <v>2</v>
      </c>
      <c r="P41" s="193" t="s">
        <v>645</v>
      </c>
      <c r="Q41" s="159"/>
      <c r="R41" s="193"/>
      <c r="S41" s="159"/>
      <c r="T41" s="155"/>
      <c r="U41" s="161"/>
      <c r="V41" s="193"/>
      <c r="W41" s="159"/>
      <c r="X41" s="193"/>
      <c r="Y41" s="159"/>
      <c r="Z41" s="155"/>
      <c r="AA41" s="462"/>
      <c r="AB41" s="446"/>
      <c r="AC41" s="434"/>
    </row>
    <row r="42" spans="1:29" ht="13.9" customHeight="1" x14ac:dyDescent="0.15">
      <c r="A42" s="423"/>
      <c r="B42" s="400"/>
      <c r="C42" s="162"/>
      <c r="D42" s="155"/>
      <c r="E42" s="160"/>
      <c r="F42" s="157"/>
      <c r="G42" s="162"/>
      <c r="H42" s="155"/>
      <c r="I42" s="160"/>
      <c r="J42" s="157"/>
      <c r="K42" s="162"/>
      <c r="L42" s="193"/>
      <c r="M42" s="159"/>
      <c r="N42" s="193"/>
      <c r="O42" s="162"/>
      <c r="P42" s="193"/>
      <c r="Q42" s="159"/>
      <c r="R42" s="193"/>
      <c r="S42" s="159"/>
      <c r="T42" s="155"/>
      <c r="U42" s="161"/>
      <c r="V42" s="193"/>
      <c r="W42" s="159"/>
      <c r="X42" s="193"/>
      <c r="Y42" s="159"/>
      <c r="Z42" s="155"/>
      <c r="AA42" s="462"/>
      <c r="AB42" s="446"/>
      <c r="AC42" s="434"/>
    </row>
    <row r="43" spans="1:29" ht="13.9" customHeight="1" thickBot="1" x14ac:dyDescent="0.2">
      <c r="A43" s="424"/>
      <c r="B43" s="400"/>
      <c r="C43" s="452">
        <f>SUM(C39:C42)</f>
        <v>6</v>
      </c>
      <c r="D43" s="452"/>
      <c r="E43" s="521">
        <f>SUM(E39:E42)</f>
        <v>6</v>
      </c>
      <c r="F43" s="453"/>
      <c r="G43" s="452">
        <f>SUM(G39:G42)</f>
        <v>6</v>
      </c>
      <c r="H43" s="452"/>
      <c r="I43" s="521">
        <f>SUM(I39:I42)</f>
        <v>4</v>
      </c>
      <c r="J43" s="453"/>
      <c r="K43" s="452">
        <f>SUM(K39:K42)</f>
        <v>0</v>
      </c>
      <c r="L43" s="453"/>
      <c r="M43" s="452">
        <f>SUM(M39:M42)</f>
        <v>6</v>
      </c>
      <c r="N43" s="452"/>
      <c r="O43" s="521">
        <f>SUM(O39:O42)</f>
        <v>4</v>
      </c>
      <c r="P43" s="453"/>
      <c r="Q43" s="452">
        <f>SUM(Q39:Q42)</f>
        <v>7</v>
      </c>
      <c r="R43" s="452"/>
      <c r="S43" s="521">
        <f>SUM(S39:S42)</f>
        <v>6.666666666666667</v>
      </c>
      <c r="T43" s="452"/>
      <c r="U43" s="535">
        <f>SUM(U39:U42)</f>
        <v>1</v>
      </c>
      <c r="V43" s="452"/>
      <c r="W43" s="521">
        <f>SUM(W39:W42)</f>
        <v>8.3333333333333339</v>
      </c>
      <c r="X43" s="453"/>
      <c r="Y43" s="452">
        <f>SUM(Y39:Y42)</f>
        <v>6</v>
      </c>
      <c r="Z43" s="453"/>
      <c r="AA43" s="462"/>
      <c r="AB43" s="446"/>
      <c r="AC43" s="414"/>
    </row>
    <row r="44" spans="1:29" ht="13.9" customHeight="1" x14ac:dyDescent="0.15">
      <c r="A44" s="421" t="s">
        <v>7</v>
      </c>
      <c r="B44" s="427">
        <v>105</v>
      </c>
      <c r="C44" s="80">
        <v>6</v>
      </c>
      <c r="D44" s="86" t="s">
        <v>646</v>
      </c>
      <c r="E44" s="181">
        <v>3</v>
      </c>
      <c r="F44" s="82" t="s">
        <v>647</v>
      </c>
      <c r="G44" s="80">
        <v>8</v>
      </c>
      <c r="H44" s="86" t="s">
        <v>648</v>
      </c>
      <c r="I44" s="181">
        <v>6</v>
      </c>
      <c r="J44" s="82" t="s">
        <v>649</v>
      </c>
      <c r="K44" s="80"/>
      <c r="L44" s="79"/>
      <c r="M44" s="198">
        <v>2</v>
      </c>
      <c r="N44" s="74" t="s">
        <v>650</v>
      </c>
      <c r="O44" s="80"/>
      <c r="P44" s="79"/>
      <c r="Q44" s="199">
        <v>2</v>
      </c>
      <c r="R44" s="79" t="s">
        <v>651</v>
      </c>
      <c r="S44" s="199">
        <v>2</v>
      </c>
      <c r="T44" s="86" t="s">
        <v>651</v>
      </c>
      <c r="U44" s="200">
        <v>6</v>
      </c>
      <c r="V44" s="201" t="s">
        <v>652</v>
      </c>
      <c r="W44" s="199">
        <v>6</v>
      </c>
      <c r="X44" s="79" t="s">
        <v>653</v>
      </c>
      <c r="Y44" s="199">
        <v>5</v>
      </c>
      <c r="Z44" s="86" t="s">
        <v>654</v>
      </c>
      <c r="AA44" s="461">
        <f>SUM(C48:Z48)</f>
        <v>104</v>
      </c>
      <c r="AB44" s="445">
        <v>105</v>
      </c>
      <c r="AC44" s="419" t="s">
        <v>7</v>
      </c>
    </row>
    <row r="45" spans="1:29" ht="13.9" customHeight="1" x14ac:dyDescent="0.15">
      <c r="A45" s="423"/>
      <c r="B45" s="400"/>
      <c r="C45" s="75">
        <v>2</v>
      </c>
      <c r="D45" s="71" t="s">
        <v>655</v>
      </c>
      <c r="E45" s="90">
        <v>3</v>
      </c>
      <c r="F45" s="73" t="s">
        <v>656</v>
      </c>
      <c r="G45" s="75">
        <v>2</v>
      </c>
      <c r="H45" s="202" t="s">
        <v>650</v>
      </c>
      <c r="I45" s="90"/>
      <c r="J45" s="73"/>
      <c r="K45" s="75"/>
      <c r="L45" s="74"/>
      <c r="M45" s="199">
        <v>12</v>
      </c>
      <c r="N45" s="79" t="s">
        <v>657</v>
      </c>
      <c r="O45" s="80">
        <v>6</v>
      </c>
      <c r="P45" s="79" t="s">
        <v>658</v>
      </c>
      <c r="Q45" s="198">
        <v>5</v>
      </c>
      <c r="R45" s="74" t="s">
        <v>659</v>
      </c>
      <c r="S45" s="198">
        <v>5</v>
      </c>
      <c r="T45" s="71" t="s">
        <v>660</v>
      </c>
      <c r="U45" s="183">
        <v>4</v>
      </c>
      <c r="V45" s="74" t="s">
        <v>315</v>
      </c>
      <c r="W45" s="203">
        <v>6</v>
      </c>
      <c r="X45" s="204" t="s">
        <v>661</v>
      </c>
      <c r="Y45" s="198"/>
      <c r="Z45" s="71"/>
      <c r="AA45" s="462"/>
      <c r="AB45" s="446"/>
      <c r="AC45" s="434"/>
    </row>
    <row r="46" spans="1:29" ht="13.9" customHeight="1" x14ac:dyDescent="0.15">
      <c r="A46" s="423"/>
      <c r="B46" s="400"/>
      <c r="C46" s="75"/>
      <c r="D46" s="71"/>
      <c r="E46" s="90">
        <v>4</v>
      </c>
      <c r="F46" s="205" t="s">
        <v>662</v>
      </c>
      <c r="G46" s="75"/>
      <c r="H46" s="71"/>
      <c r="I46" s="90"/>
      <c r="J46" s="73"/>
      <c r="K46" s="75"/>
      <c r="L46" s="74"/>
      <c r="M46" s="198"/>
      <c r="N46" s="74"/>
      <c r="O46" s="75">
        <v>5</v>
      </c>
      <c r="P46" s="74" t="s">
        <v>663</v>
      </c>
      <c r="Q46" s="198"/>
      <c r="R46" s="74"/>
      <c r="S46" s="198">
        <v>4</v>
      </c>
      <c r="T46" s="71" t="s">
        <v>664</v>
      </c>
      <c r="U46" s="183"/>
      <c r="V46" s="74"/>
      <c r="W46" s="198"/>
      <c r="X46" s="74"/>
      <c r="Y46" s="198"/>
      <c r="Z46" s="71"/>
      <c r="AA46" s="462"/>
      <c r="AB46" s="446"/>
      <c r="AC46" s="434"/>
    </row>
    <row r="47" spans="1:29" ht="13.9" customHeight="1" x14ac:dyDescent="0.15">
      <c r="A47" s="423"/>
      <c r="B47" s="400"/>
      <c r="C47" s="75"/>
      <c r="D47" s="71"/>
      <c r="E47" s="90"/>
      <c r="F47" s="73"/>
      <c r="G47" s="75"/>
      <c r="H47" s="71"/>
      <c r="I47" s="90"/>
      <c r="J47" s="73"/>
      <c r="K47" s="75"/>
      <c r="L47" s="74"/>
      <c r="M47" s="198"/>
      <c r="N47" s="74"/>
      <c r="O47" s="75"/>
      <c r="P47" s="74"/>
      <c r="Q47" s="198"/>
      <c r="R47" s="74"/>
      <c r="S47" s="198"/>
      <c r="T47" s="71"/>
      <c r="U47" s="183"/>
      <c r="V47" s="74"/>
      <c r="W47" s="198"/>
      <c r="X47" s="74"/>
      <c r="Y47" s="198"/>
      <c r="Z47" s="71"/>
      <c r="AA47" s="462"/>
      <c r="AB47" s="446"/>
      <c r="AC47" s="434"/>
    </row>
    <row r="48" spans="1:29" ht="13.9" customHeight="1" x14ac:dyDescent="0.15">
      <c r="A48" s="424"/>
      <c r="B48" s="400"/>
      <c r="C48" s="441">
        <f>SUM(C44:C47)</f>
        <v>8</v>
      </c>
      <c r="D48" s="441"/>
      <c r="E48" s="519">
        <f>SUM(E44:E47)</f>
        <v>10</v>
      </c>
      <c r="F48" s="442"/>
      <c r="G48" s="441">
        <f>SUM(G44:G47)</f>
        <v>10</v>
      </c>
      <c r="H48" s="441"/>
      <c r="I48" s="519">
        <f>SUM(I44:I47)</f>
        <v>6</v>
      </c>
      <c r="J48" s="442"/>
      <c r="K48" s="441">
        <f>SUM(K44:K47)</f>
        <v>0</v>
      </c>
      <c r="L48" s="442"/>
      <c r="M48" s="441">
        <f>SUM(M44:M47)</f>
        <v>14</v>
      </c>
      <c r="N48" s="441"/>
      <c r="O48" s="519">
        <f>SUM(O44:O47)</f>
        <v>11</v>
      </c>
      <c r="P48" s="442"/>
      <c r="Q48" s="441">
        <f>SUM(Q44:Q47)</f>
        <v>7</v>
      </c>
      <c r="R48" s="441"/>
      <c r="S48" s="519">
        <f>SUM(S44:S47)</f>
        <v>11</v>
      </c>
      <c r="T48" s="441"/>
      <c r="U48" s="520">
        <f>SUM(U44:U47)</f>
        <v>10</v>
      </c>
      <c r="V48" s="441"/>
      <c r="W48" s="519">
        <f>SUM(W44:W47)</f>
        <v>12</v>
      </c>
      <c r="X48" s="442"/>
      <c r="Y48" s="441">
        <f>SUM(Y44:Y47)</f>
        <v>5</v>
      </c>
      <c r="Z48" s="442"/>
      <c r="AA48" s="462"/>
      <c r="AB48" s="446"/>
      <c r="AC48" s="414"/>
    </row>
    <row r="49" spans="1:29" ht="13.9" customHeight="1" x14ac:dyDescent="0.15">
      <c r="A49" s="552" t="s">
        <v>11</v>
      </c>
      <c r="B49" s="400"/>
      <c r="C49" s="198">
        <v>2</v>
      </c>
      <c r="D49" s="71" t="s">
        <v>665</v>
      </c>
      <c r="E49" s="181"/>
      <c r="F49" s="82"/>
      <c r="G49" s="80">
        <v>2</v>
      </c>
      <c r="H49" s="71" t="s">
        <v>665</v>
      </c>
      <c r="I49" s="90"/>
      <c r="J49" s="73"/>
      <c r="K49" s="28"/>
      <c r="L49" s="31"/>
      <c r="M49" s="28"/>
      <c r="N49" s="29"/>
      <c r="O49" s="30"/>
      <c r="P49" s="31"/>
      <c r="Q49" s="28"/>
      <c r="R49" s="29"/>
      <c r="S49" s="30"/>
      <c r="T49" s="29"/>
      <c r="U49" s="32"/>
      <c r="V49" s="29"/>
      <c r="W49" s="30"/>
      <c r="X49" s="31"/>
      <c r="Y49" s="28"/>
      <c r="Z49" s="29"/>
      <c r="AA49" s="523">
        <f>SUM(C51:Z51)</f>
        <v>4</v>
      </c>
      <c r="AB49" s="446"/>
      <c r="AC49" s="555" t="s">
        <v>11</v>
      </c>
    </row>
    <row r="50" spans="1:29" ht="13.9" customHeight="1" x14ac:dyDescent="0.15">
      <c r="A50" s="553"/>
      <c r="B50" s="400"/>
      <c r="C50" s="198"/>
      <c r="D50" s="71"/>
      <c r="E50" s="90"/>
      <c r="F50" s="73"/>
      <c r="G50" s="75"/>
      <c r="H50" s="71"/>
      <c r="I50" s="90"/>
      <c r="J50" s="73"/>
      <c r="K50" s="22"/>
      <c r="L50" s="25"/>
      <c r="M50" s="22"/>
      <c r="N50" s="23"/>
      <c r="O50" s="24"/>
      <c r="P50" s="25"/>
      <c r="Q50" s="22"/>
      <c r="R50" s="23"/>
      <c r="S50" s="24"/>
      <c r="T50" s="23"/>
      <c r="U50" s="26"/>
      <c r="V50" s="23"/>
      <c r="W50" s="24"/>
      <c r="X50" s="25"/>
      <c r="Y50" s="22"/>
      <c r="Z50" s="23"/>
      <c r="AA50" s="462"/>
      <c r="AB50" s="446"/>
      <c r="AC50" s="479"/>
    </row>
    <row r="51" spans="1:29" ht="13.9" customHeight="1" thickBot="1" x14ac:dyDescent="0.2">
      <c r="A51" s="554"/>
      <c r="B51" s="401"/>
      <c r="C51" s="451">
        <f>SUM(C49:C50)</f>
        <v>2</v>
      </c>
      <c r="D51" s="451"/>
      <c r="E51" s="463">
        <f>SUM(E49:E50)</f>
        <v>0</v>
      </c>
      <c r="F51" s="440"/>
      <c r="G51" s="451">
        <f>SUM(G49:G50)</f>
        <v>2</v>
      </c>
      <c r="H51" s="451"/>
      <c r="I51" s="463">
        <f>SUM(I49:I50)</f>
        <v>0</v>
      </c>
      <c r="J51" s="440"/>
      <c r="K51" s="451">
        <f>SUM(K49:K50)</f>
        <v>0</v>
      </c>
      <c r="L51" s="440"/>
      <c r="M51" s="451">
        <f>SUM(M49:M50)</f>
        <v>0</v>
      </c>
      <c r="N51" s="451"/>
      <c r="O51" s="463">
        <f>SUM(O49:O50)</f>
        <v>0</v>
      </c>
      <c r="P51" s="440"/>
      <c r="Q51" s="451">
        <f>SUM(Q49:Q50)</f>
        <v>0</v>
      </c>
      <c r="R51" s="451"/>
      <c r="S51" s="463">
        <f>SUM(S49:S50)</f>
        <v>0</v>
      </c>
      <c r="T51" s="451"/>
      <c r="U51" s="444">
        <f>SUM(U49:U50)</f>
        <v>0</v>
      </c>
      <c r="V51" s="451"/>
      <c r="W51" s="463">
        <f>SUM(W49:W50)</f>
        <v>0</v>
      </c>
      <c r="X51" s="440"/>
      <c r="Y51" s="451">
        <f>SUM(Y49:Y50)</f>
        <v>0</v>
      </c>
      <c r="Z51" s="440"/>
      <c r="AA51" s="472"/>
      <c r="AB51" s="447"/>
      <c r="AC51" s="480"/>
    </row>
    <row r="52" spans="1:29" ht="13.9" customHeight="1" x14ac:dyDescent="0.15">
      <c r="A52" s="464" t="s">
        <v>15</v>
      </c>
      <c r="B52" s="427">
        <v>35</v>
      </c>
      <c r="C52" s="170">
        <v>1</v>
      </c>
      <c r="D52" s="171" t="s">
        <v>666</v>
      </c>
      <c r="E52" s="172">
        <v>1</v>
      </c>
      <c r="F52" s="173" t="s">
        <v>667</v>
      </c>
      <c r="G52" s="170">
        <v>1</v>
      </c>
      <c r="H52" s="171" t="s">
        <v>668</v>
      </c>
      <c r="I52" s="148">
        <v>1</v>
      </c>
      <c r="J52" s="145" t="s">
        <v>669</v>
      </c>
      <c r="K52" s="170"/>
      <c r="L52" s="189"/>
      <c r="M52" s="159">
        <v>1</v>
      </c>
      <c r="N52" s="193" t="s">
        <v>670</v>
      </c>
      <c r="O52" s="170"/>
      <c r="P52" s="189"/>
      <c r="Q52" s="190">
        <v>1</v>
      </c>
      <c r="R52" s="189" t="s">
        <v>671</v>
      </c>
      <c r="S52" s="190">
        <v>1</v>
      </c>
      <c r="T52" s="171" t="s">
        <v>672</v>
      </c>
      <c r="U52" s="176">
        <v>1</v>
      </c>
      <c r="V52" s="189" t="s">
        <v>673</v>
      </c>
      <c r="W52" s="190">
        <v>1</v>
      </c>
      <c r="X52" s="189" t="s">
        <v>674</v>
      </c>
      <c r="Y52" s="190">
        <v>1</v>
      </c>
      <c r="Z52" s="171" t="s">
        <v>675</v>
      </c>
      <c r="AA52" s="461">
        <f>SUM(C56:Z56)</f>
        <v>35</v>
      </c>
      <c r="AB52" s="445">
        <v>35</v>
      </c>
      <c r="AC52" s="413" t="s">
        <v>15</v>
      </c>
    </row>
    <row r="53" spans="1:29" ht="13.9" customHeight="1" x14ac:dyDescent="0.15">
      <c r="A53" s="423"/>
      <c r="B53" s="400"/>
      <c r="C53" s="162">
        <v>1</v>
      </c>
      <c r="D53" s="155" t="s">
        <v>676</v>
      </c>
      <c r="E53" s="160">
        <v>1</v>
      </c>
      <c r="F53" s="157" t="s">
        <v>677</v>
      </c>
      <c r="G53" s="162">
        <v>1</v>
      </c>
      <c r="H53" s="155" t="s">
        <v>678</v>
      </c>
      <c r="I53" s="160">
        <v>1</v>
      </c>
      <c r="J53" s="157" t="s">
        <v>679</v>
      </c>
      <c r="K53" s="162"/>
      <c r="L53" s="193"/>
      <c r="M53" s="159">
        <v>1</v>
      </c>
      <c r="N53" s="193" t="s">
        <v>680</v>
      </c>
      <c r="O53" s="162">
        <v>1</v>
      </c>
      <c r="P53" s="193" t="s">
        <v>681</v>
      </c>
      <c r="Q53" s="159">
        <v>1</v>
      </c>
      <c r="R53" s="193" t="s">
        <v>682</v>
      </c>
      <c r="S53" s="159">
        <v>1</v>
      </c>
      <c r="T53" s="155" t="s">
        <v>683</v>
      </c>
      <c r="U53" s="161">
        <v>1</v>
      </c>
      <c r="V53" s="193" t="s">
        <v>684</v>
      </c>
      <c r="W53" s="159">
        <v>1</v>
      </c>
      <c r="X53" s="193" t="s">
        <v>685</v>
      </c>
      <c r="Y53" s="159">
        <v>1</v>
      </c>
      <c r="Z53" s="155" t="s">
        <v>686</v>
      </c>
      <c r="AA53" s="462"/>
      <c r="AB53" s="446"/>
      <c r="AC53" s="434"/>
    </row>
    <row r="54" spans="1:29" ht="13.9" customHeight="1" x14ac:dyDescent="0.15">
      <c r="A54" s="423"/>
      <c r="B54" s="400"/>
      <c r="C54" s="162">
        <v>1</v>
      </c>
      <c r="D54" s="155" t="s">
        <v>687</v>
      </c>
      <c r="E54" s="160">
        <v>1</v>
      </c>
      <c r="F54" s="157" t="s">
        <v>688</v>
      </c>
      <c r="G54" s="162">
        <v>1</v>
      </c>
      <c r="H54" s="155" t="s">
        <v>689</v>
      </c>
      <c r="I54" s="160">
        <v>1</v>
      </c>
      <c r="J54" s="157" t="s">
        <v>690</v>
      </c>
      <c r="K54" s="162"/>
      <c r="L54" s="193"/>
      <c r="M54" s="170">
        <v>1</v>
      </c>
      <c r="N54" s="189" t="s">
        <v>691</v>
      </c>
      <c r="O54" s="162">
        <v>1</v>
      </c>
      <c r="P54" s="193" t="s">
        <v>692</v>
      </c>
      <c r="Q54" s="159">
        <v>1</v>
      </c>
      <c r="R54" s="193" t="s">
        <v>693</v>
      </c>
      <c r="S54" s="159">
        <v>1</v>
      </c>
      <c r="T54" s="155" t="s">
        <v>694</v>
      </c>
      <c r="U54" s="161">
        <v>1</v>
      </c>
      <c r="V54" s="193" t="s">
        <v>695</v>
      </c>
      <c r="W54" s="159">
        <v>1</v>
      </c>
      <c r="X54" s="193" t="s">
        <v>696</v>
      </c>
      <c r="Y54" s="159"/>
      <c r="Z54" s="155"/>
      <c r="AA54" s="462"/>
      <c r="AB54" s="446"/>
      <c r="AC54" s="434"/>
    </row>
    <row r="55" spans="1:29" ht="13.9" customHeight="1" x14ac:dyDescent="0.15">
      <c r="A55" s="423"/>
      <c r="B55" s="400"/>
      <c r="C55" s="162"/>
      <c r="D55" s="155"/>
      <c r="E55" s="160">
        <v>1</v>
      </c>
      <c r="F55" s="157" t="s">
        <v>697</v>
      </c>
      <c r="G55" s="162">
        <v>1</v>
      </c>
      <c r="H55" s="155" t="s">
        <v>698</v>
      </c>
      <c r="I55" s="160"/>
      <c r="J55" s="157"/>
      <c r="K55" s="162"/>
      <c r="L55" s="193"/>
      <c r="M55" s="159"/>
      <c r="N55" s="193"/>
      <c r="O55" s="162">
        <v>1</v>
      </c>
      <c r="P55" s="193" t="s">
        <v>699</v>
      </c>
      <c r="Q55" s="159">
        <v>1</v>
      </c>
      <c r="R55" s="193" t="s">
        <v>700</v>
      </c>
      <c r="S55" s="159"/>
      <c r="T55" s="155"/>
      <c r="U55" s="161"/>
      <c r="V55" s="193"/>
      <c r="W55" s="159"/>
      <c r="X55" s="193"/>
      <c r="Y55" s="159"/>
      <c r="Z55" s="155"/>
      <c r="AA55" s="462"/>
      <c r="AB55" s="446"/>
      <c r="AC55" s="434"/>
    </row>
    <row r="56" spans="1:29" ht="13.9" customHeight="1" thickBot="1" x14ac:dyDescent="0.2">
      <c r="A56" s="444"/>
      <c r="B56" s="401"/>
      <c r="C56" s="451">
        <f>SUM(C52:C55)</f>
        <v>3</v>
      </c>
      <c r="D56" s="451"/>
      <c r="E56" s="463">
        <f>SUM(E52:E55)</f>
        <v>4</v>
      </c>
      <c r="F56" s="440"/>
      <c r="G56" s="451">
        <f>SUM(G52:G55)</f>
        <v>4</v>
      </c>
      <c r="H56" s="451"/>
      <c r="I56" s="463">
        <f>SUM(I52:I55)</f>
        <v>3</v>
      </c>
      <c r="J56" s="440"/>
      <c r="K56" s="451">
        <f>SUM(K52:K55)</f>
        <v>0</v>
      </c>
      <c r="L56" s="440"/>
      <c r="M56" s="451">
        <f>SUM(M52:M55)</f>
        <v>3</v>
      </c>
      <c r="N56" s="451"/>
      <c r="O56" s="463">
        <f>SUM(O52:O55)</f>
        <v>3</v>
      </c>
      <c r="P56" s="440"/>
      <c r="Q56" s="451">
        <f>SUM(Q52:Q55)</f>
        <v>4</v>
      </c>
      <c r="R56" s="451"/>
      <c r="S56" s="463">
        <f>SUM(S52:S55)</f>
        <v>3</v>
      </c>
      <c r="T56" s="451"/>
      <c r="U56" s="444">
        <f>SUM(U52:U55)</f>
        <v>3</v>
      </c>
      <c r="V56" s="451"/>
      <c r="W56" s="463">
        <f>SUM(W52:W55)</f>
        <v>3</v>
      </c>
      <c r="X56" s="440"/>
      <c r="Y56" s="451">
        <f>SUM(Y52:Y55)</f>
        <v>2</v>
      </c>
      <c r="Z56" s="440"/>
      <c r="AA56" s="462"/>
      <c r="AB56" s="447"/>
      <c r="AC56" s="420"/>
    </row>
    <row r="57" spans="1:29" ht="13.9" customHeight="1" x14ac:dyDescent="0.15">
      <c r="A57" s="540" t="s">
        <v>12</v>
      </c>
      <c r="B57" s="400">
        <v>35</v>
      </c>
      <c r="C57" s="170">
        <v>2</v>
      </c>
      <c r="D57" s="171" t="s">
        <v>701</v>
      </c>
      <c r="E57" s="172">
        <v>1</v>
      </c>
      <c r="F57" s="173" t="s">
        <v>702</v>
      </c>
      <c r="G57" s="170">
        <v>1</v>
      </c>
      <c r="H57" s="171" t="s">
        <v>703</v>
      </c>
      <c r="I57" s="172">
        <v>1</v>
      </c>
      <c r="J57" s="173" t="s">
        <v>704</v>
      </c>
      <c r="K57" s="170"/>
      <c r="L57" s="189"/>
      <c r="M57" s="190">
        <v>3</v>
      </c>
      <c r="N57" s="189" t="s">
        <v>705</v>
      </c>
      <c r="O57" s="170">
        <v>4</v>
      </c>
      <c r="P57" s="189" t="s">
        <v>706</v>
      </c>
      <c r="Q57" s="190">
        <v>4</v>
      </c>
      <c r="R57" s="189" t="s">
        <v>707</v>
      </c>
      <c r="S57" s="190">
        <v>1</v>
      </c>
      <c r="T57" s="171" t="s">
        <v>707</v>
      </c>
      <c r="U57" s="176">
        <v>3</v>
      </c>
      <c r="V57" s="189" t="s">
        <v>708</v>
      </c>
      <c r="W57" s="190">
        <v>3</v>
      </c>
      <c r="X57" s="189" t="s">
        <v>709</v>
      </c>
      <c r="Y57" s="190">
        <v>2</v>
      </c>
      <c r="Z57" s="171" t="s">
        <v>709</v>
      </c>
      <c r="AA57" s="542">
        <f>SUM(C61:Z61)</f>
        <v>35</v>
      </c>
      <c r="AB57" s="545">
        <v>35</v>
      </c>
      <c r="AC57" s="548" t="s">
        <v>12</v>
      </c>
    </row>
    <row r="58" spans="1:29" ht="13.9" customHeight="1" x14ac:dyDescent="0.15">
      <c r="A58" s="490"/>
      <c r="B58" s="400"/>
      <c r="C58" s="162">
        <v>1</v>
      </c>
      <c r="D58" s="155" t="s">
        <v>702</v>
      </c>
      <c r="E58" s="160">
        <v>3</v>
      </c>
      <c r="F58" s="157" t="s">
        <v>703</v>
      </c>
      <c r="G58" s="162">
        <v>3</v>
      </c>
      <c r="H58" s="155" t="s">
        <v>704</v>
      </c>
      <c r="I58" s="160">
        <v>1</v>
      </c>
      <c r="J58" s="157" t="s">
        <v>705</v>
      </c>
      <c r="K58" s="162"/>
      <c r="L58" s="193"/>
      <c r="M58" s="159"/>
      <c r="N58" s="193"/>
      <c r="O58" s="162"/>
      <c r="P58" s="193"/>
      <c r="Q58" s="159"/>
      <c r="R58" s="193"/>
      <c r="S58" s="159">
        <v>2</v>
      </c>
      <c r="T58" s="155" t="s">
        <v>708</v>
      </c>
      <c r="U58" s="161"/>
      <c r="V58" s="193"/>
      <c r="W58" s="159"/>
      <c r="X58" s="193"/>
      <c r="Y58" s="159"/>
      <c r="Z58" s="155"/>
      <c r="AA58" s="543"/>
      <c r="AB58" s="546"/>
      <c r="AC58" s="479"/>
    </row>
    <row r="59" spans="1:29" ht="13.9" customHeight="1" x14ac:dyDescent="0.15">
      <c r="A59" s="490"/>
      <c r="B59" s="400"/>
      <c r="C59" s="72"/>
      <c r="D59" s="71"/>
      <c r="E59" s="84"/>
      <c r="F59" s="73"/>
      <c r="G59" s="72"/>
      <c r="H59" s="71"/>
      <c r="I59" s="84"/>
      <c r="J59" s="73"/>
      <c r="K59" s="72"/>
      <c r="L59" s="74"/>
      <c r="M59" s="74"/>
      <c r="N59" s="74"/>
      <c r="O59" s="72"/>
      <c r="P59" s="74"/>
      <c r="Q59" s="74"/>
      <c r="R59" s="74"/>
      <c r="S59" s="74"/>
      <c r="T59" s="71"/>
      <c r="U59" s="206"/>
      <c r="V59" s="74"/>
      <c r="W59" s="74"/>
      <c r="X59" s="74"/>
      <c r="Y59" s="74"/>
      <c r="Z59" s="71"/>
      <c r="AA59" s="543"/>
      <c r="AB59" s="546"/>
      <c r="AC59" s="479"/>
    </row>
    <row r="60" spans="1:29" ht="13.9" customHeight="1" x14ac:dyDescent="0.15">
      <c r="A60" s="490"/>
      <c r="B60" s="400"/>
      <c r="C60" s="72"/>
      <c r="D60" s="71"/>
      <c r="E60" s="84"/>
      <c r="F60" s="73"/>
      <c r="G60" s="72"/>
      <c r="H60" s="71"/>
      <c r="I60" s="84"/>
      <c r="J60" s="73"/>
      <c r="K60" s="72"/>
      <c r="L60" s="74"/>
      <c r="M60" s="74"/>
      <c r="N60" s="74"/>
      <c r="O60" s="72"/>
      <c r="P60" s="74"/>
      <c r="Q60" s="74"/>
      <c r="R60" s="74"/>
      <c r="S60" s="74"/>
      <c r="T60" s="71"/>
      <c r="U60" s="206"/>
      <c r="V60" s="74"/>
      <c r="W60" s="74"/>
      <c r="X60" s="74"/>
      <c r="Y60" s="74"/>
      <c r="Z60" s="71"/>
      <c r="AA60" s="543"/>
      <c r="AB60" s="546"/>
      <c r="AC60" s="479"/>
    </row>
    <row r="61" spans="1:29" ht="13.9" customHeight="1" thickBot="1" x14ac:dyDescent="0.2">
      <c r="A61" s="541"/>
      <c r="B61" s="400"/>
      <c r="C61" s="550">
        <f>SUM(C57:C60)</f>
        <v>3</v>
      </c>
      <c r="D61" s="538"/>
      <c r="E61" s="550">
        <f>SUM(E57:E60)</f>
        <v>4</v>
      </c>
      <c r="F61" s="551"/>
      <c r="G61" s="538">
        <f t="shared" ref="G61" si="0">SUM(G57:G60)</f>
        <v>4</v>
      </c>
      <c r="H61" s="538"/>
      <c r="I61" s="550">
        <f t="shared" ref="I61" si="1">SUM(I57:I60)</f>
        <v>2</v>
      </c>
      <c r="J61" s="551"/>
      <c r="K61" s="538">
        <f t="shared" ref="K61" si="2">SUM(K57:K60)</f>
        <v>0</v>
      </c>
      <c r="L61" s="537"/>
      <c r="M61" s="536">
        <f t="shared" ref="M61" si="3">SUM(M57:M60)</f>
        <v>3</v>
      </c>
      <c r="N61" s="537"/>
      <c r="O61" s="538">
        <f t="shared" ref="O61" si="4">SUM(O57:O60)</f>
        <v>4</v>
      </c>
      <c r="P61" s="537"/>
      <c r="Q61" s="536">
        <f t="shared" ref="Q61" si="5">SUM(Q57:Q60)</f>
        <v>4</v>
      </c>
      <c r="R61" s="537"/>
      <c r="S61" s="536">
        <f t="shared" ref="S61" si="6">SUM(S57:S60)</f>
        <v>3</v>
      </c>
      <c r="T61" s="538"/>
      <c r="U61" s="539">
        <f t="shared" ref="U61" si="7">SUM(U57:U60)</f>
        <v>3</v>
      </c>
      <c r="V61" s="537"/>
      <c r="W61" s="536">
        <f t="shared" ref="W61" si="8">SUM(W57:W60)</f>
        <v>3</v>
      </c>
      <c r="X61" s="537"/>
      <c r="Y61" s="536">
        <f>SUM(Y57:Y60)</f>
        <v>2</v>
      </c>
      <c r="Z61" s="537"/>
      <c r="AA61" s="544"/>
      <c r="AB61" s="547"/>
      <c r="AC61" s="549"/>
    </row>
    <row r="62" spans="1:29" ht="13.9" customHeight="1" x14ac:dyDescent="0.15">
      <c r="A62" s="464" t="s">
        <v>23</v>
      </c>
      <c r="B62" s="427">
        <v>35</v>
      </c>
      <c r="C62" s="80">
        <v>2</v>
      </c>
      <c r="D62" s="86" t="s">
        <v>710</v>
      </c>
      <c r="E62" s="181">
        <v>4</v>
      </c>
      <c r="F62" s="82" t="s">
        <v>710</v>
      </c>
      <c r="G62" s="181">
        <v>3</v>
      </c>
      <c r="H62" s="82" t="s">
        <v>710</v>
      </c>
      <c r="I62" s="181">
        <v>2</v>
      </c>
      <c r="J62" s="82" t="s">
        <v>711</v>
      </c>
      <c r="K62" s="80"/>
      <c r="L62" s="79"/>
      <c r="M62" s="207">
        <v>1</v>
      </c>
      <c r="N62" s="201" t="s">
        <v>712</v>
      </c>
      <c r="O62" s="208">
        <v>2</v>
      </c>
      <c r="P62" s="201" t="s">
        <v>712</v>
      </c>
      <c r="Q62" s="207">
        <v>2</v>
      </c>
      <c r="R62" s="201" t="s">
        <v>712</v>
      </c>
      <c r="S62" s="207">
        <v>6</v>
      </c>
      <c r="T62" s="209" t="s">
        <v>712</v>
      </c>
      <c r="U62" s="210">
        <v>3.6666666666666665</v>
      </c>
      <c r="V62" s="201" t="s">
        <v>712</v>
      </c>
      <c r="W62" s="201">
        <v>1</v>
      </c>
      <c r="X62" s="201" t="s">
        <v>713</v>
      </c>
      <c r="Y62" s="207">
        <v>4</v>
      </c>
      <c r="Z62" s="209" t="s">
        <v>713</v>
      </c>
      <c r="AA62" s="461">
        <f>SUM(C65:Z65)</f>
        <v>33.666666666666671</v>
      </c>
      <c r="AB62" s="445">
        <v>35</v>
      </c>
      <c r="AC62" s="413" t="s">
        <v>23</v>
      </c>
    </row>
    <row r="63" spans="1:29" ht="13.9" customHeight="1" x14ac:dyDescent="0.15">
      <c r="A63" s="423"/>
      <c r="B63" s="400"/>
      <c r="C63" s="75"/>
      <c r="D63" s="71"/>
      <c r="E63" s="90"/>
      <c r="F63" s="73"/>
      <c r="G63" s="90">
        <v>1</v>
      </c>
      <c r="H63" s="73" t="s">
        <v>711</v>
      </c>
      <c r="I63" s="90"/>
      <c r="J63" s="73"/>
      <c r="K63" s="75"/>
      <c r="L63" s="74"/>
      <c r="M63" s="198"/>
      <c r="N63" s="74"/>
      <c r="O63" s="75"/>
      <c r="P63" s="74"/>
      <c r="Q63" s="198">
        <v>1</v>
      </c>
      <c r="R63" s="74" t="s">
        <v>714</v>
      </c>
      <c r="S63" s="198"/>
      <c r="T63" s="71"/>
      <c r="U63" s="183"/>
      <c r="V63" s="74"/>
      <c r="W63" s="198"/>
      <c r="X63" s="74"/>
      <c r="Y63" s="198">
        <v>1</v>
      </c>
      <c r="Z63" s="74" t="s">
        <v>715</v>
      </c>
      <c r="AA63" s="462"/>
      <c r="AB63" s="446"/>
      <c r="AC63" s="434"/>
    </row>
    <row r="64" spans="1:29" ht="13.9" customHeight="1" x14ac:dyDescent="0.15">
      <c r="A64" s="423"/>
      <c r="B64" s="400"/>
      <c r="C64" s="22"/>
      <c r="D64" s="23"/>
      <c r="E64" s="24"/>
      <c r="F64" s="25"/>
      <c r="G64" s="22"/>
      <c r="H64" s="23"/>
      <c r="I64" s="24"/>
      <c r="J64" s="25"/>
      <c r="K64" s="22"/>
      <c r="L64" s="25"/>
      <c r="M64" s="22"/>
      <c r="N64" s="23"/>
      <c r="O64" s="24"/>
      <c r="P64" s="25"/>
      <c r="Q64" s="22"/>
      <c r="R64" s="23"/>
      <c r="S64" s="24"/>
      <c r="T64" s="23"/>
      <c r="U64" s="26"/>
      <c r="V64" s="23"/>
      <c r="W64" s="24"/>
      <c r="X64" s="25"/>
      <c r="Y64" s="22"/>
      <c r="Z64" s="23"/>
      <c r="AA64" s="462"/>
      <c r="AB64" s="446"/>
      <c r="AC64" s="434"/>
    </row>
    <row r="65" spans="1:29" ht="13.9" customHeight="1" thickBot="1" x14ac:dyDescent="0.2">
      <c r="A65" s="444"/>
      <c r="B65" s="401"/>
      <c r="C65" s="444">
        <f>SUM(C62:C64)</f>
        <v>2</v>
      </c>
      <c r="D65" s="451"/>
      <c r="E65" s="463">
        <f>SUM(E62:E64)</f>
        <v>4</v>
      </c>
      <c r="F65" s="440"/>
      <c r="G65" s="451">
        <f>SUM(G62:G64)</f>
        <v>4</v>
      </c>
      <c r="H65" s="451"/>
      <c r="I65" s="463">
        <f>SUM(I62:I64)</f>
        <v>2</v>
      </c>
      <c r="J65" s="440"/>
      <c r="K65" s="451">
        <f>SUM(K62:K64)</f>
        <v>0</v>
      </c>
      <c r="L65" s="440"/>
      <c r="M65" s="463">
        <f>SUM(M62:M64)</f>
        <v>1</v>
      </c>
      <c r="N65" s="440"/>
      <c r="O65" s="463">
        <f>SUM(O62:O64)</f>
        <v>2</v>
      </c>
      <c r="P65" s="440"/>
      <c r="Q65" s="463">
        <f>SUM(Q62:Q64)</f>
        <v>3</v>
      </c>
      <c r="R65" s="440"/>
      <c r="S65" s="463">
        <f>SUM(S62:S64)</f>
        <v>6</v>
      </c>
      <c r="T65" s="451"/>
      <c r="U65" s="444">
        <f>SUM(U62:U64)</f>
        <v>3.6666666666666665</v>
      </c>
      <c r="V65" s="440"/>
      <c r="W65" s="463">
        <f>SUM(W62:W64)</f>
        <v>1</v>
      </c>
      <c r="X65" s="440"/>
      <c r="Y65" s="463">
        <f>SUM(Y62:Y64)</f>
        <v>5</v>
      </c>
      <c r="Z65" s="503"/>
      <c r="AA65" s="472"/>
      <c r="AB65" s="447"/>
      <c r="AC65" s="420"/>
    </row>
    <row r="66" spans="1:29" ht="13.9" customHeight="1" x14ac:dyDescent="0.15">
      <c r="A66" s="465" t="s">
        <v>25</v>
      </c>
      <c r="B66" s="427">
        <v>12</v>
      </c>
      <c r="C66" s="181"/>
      <c r="D66" s="86"/>
      <c r="E66" s="181"/>
      <c r="F66" s="82"/>
      <c r="G66" s="80"/>
      <c r="H66" s="86"/>
      <c r="I66" s="181">
        <v>3</v>
      </c>
      <c r="J66" s="82" t="s">
        <v>716</v>
      </c>
      <c r="K66" s="80"/>
      <c r="L66" s="79"/>
      <c r="M66" s="199"/>
      <c r="N66" s="211"/>
      <c r="O66" s="80"/>
      <c r="P66" s="79"/>
      <c r="Q66" s="199">
        <v>3</v>
      </c>
      <c r="R66" s="79" t="s">
        <v>716</v>
      </c>
      <c r="S66" s="199"/>
      <c r="T66" s="86"/>
      <c r="U66" s="182"/>
      <c r="V66" s="79"/>
      <c r="W66" s="199"/>
      <c r="X66" s="79"/>
      <c r="Y66" s="199">
        <v>2</v>
      </c>
      <c r="Z66" s="86" t="s">
        <v>717</v>
      </c>
      <c r="AA66" s="461">
        <f>SUM(C69:Z69)</f>
        <v>33.333333333333336</v>
      </c>
      <c r="AB66" s="445">
        <v>12</v>
      </c>
      <c r="AC66" s="476" t="s">
        <v>25</v>
      </c>
    </row>
    <row r="67" spans="1:29" ht="13.9" customHeight="1" x14ac:dyDescent="0.15">
      <c r="A67" s="466"/>
      <c r="B67" s="400"/>
      <c r="C67" s="22"/>
      <c r="D67" s="23"/>
      <c r="E67" s="24"/>
      <c r="F67" s="25"/>
      <c r="G67" s="22"/>
      <c r="H67" s="23"/>
      <c r="I67" s="24"/>
      <c r="J67" s="25"/>
      <c r="K67" s="22"/>
      <c r="L67" s="25"/>
      <c r="M67" s="22"/>
      <c r="N67" s="23"/>
      <c r="O67" s="24"/>
      <c r="P67" s="25"/>
      <c r="Q67" s="22"/>
      <c r="R67" s="23"/>
      <c r="S67" s="24"/>
      <c r="T67" s="23"/>
      <c r="U67" s="26"/>
      <c r="V67" s="23"/>
      <c r="W67" s="24"/>
      <c r="X67" s="25"/>
      <c r="Y67" s="22"/>
      <c r="Z67" s="23"/>
      <c r="AA67" s="462"/>
      <c r="AB67" s="446"/>
      <c r="AC67" s="477"/>
    </row>
    <row r="68" spans="1:29" ht="13.9" customHeight="1" x14ac:dyDescent="0.15">
      <c r="A68" s="466"/>
      <c r="B68" s="400"/>
      <c r="C68" s="22"/>
      <c r="D68" s="23"/>
      <c r="E68" s="24"/>
      <c r="F68" s="25"/>
      <c r="G68" s="22"/>
      <c r="H68" s="23"/>
      <c r="I68" s="24"/>
      <c r="J68" s="25"/>
      <c r="K68" s="22"/>
      <c r="L68" s="25"/>
      <c r="M68" s="22"/>
      <c r="N68" s="23"/>
      <c r="O68" s="24"/>
      <c r="P68" s="25"/>
      <c r="Q68" s="22"/>
      <c r="R68" s="23"/>
      <c r="S68" s="24"/>
      <c r="T68" s="23"/>
      <c r="U68" s="26"/>
      <c r="V68" s="23"/>
      <c r="W68" s="24"/>
      <c r="X68" s="25"/>
      <c r="Y68" s="22"/>
      <c r="Z68" s="23"/>
      <c r="AA68" s="462"/>
      <c r="AB68" s="446"/>
      <c r="AC68" s="477"/>
    </row>
    <row r="69" spans="1:29" ht="13.9" customHeight="1" x14ac:dyDescent="0.15">
      <c r="A69" s="467"/>
      <c r="B69" s="468"/>
      <c r="C69" s="448">
        <v>2</v>
      </c>
      <c r="D69" s="448"/>
      <c r="E69" s="521">
        <v>2.6666666666666665</v>
      </c>
      <c r="F69" s="449"/>
      <c r="G69" s="448">
        <v>3</v>
      </c>
      <c r="H69" s="448"/>
      <c r="I69" s="515">
        <v>5</v>
      </c>
      <c r="J69" s="449"/>
      <c r="K69" s="448">
        <f>SUM(K66:K68)</f>
        <v>0</v>
      </c>
      <c r="L69" s="449"/>
      <c r="M69" s="452">
        <v>2.6666666666666665</v>
      </c>
      <c r="N69" s="448"/>
      <c r="O69" s="521">
        <v>2.6666666666666665</v>
      </c>
      <c r="P69" s="449"/>
      <c r="Q69" s="452">
        <v>5.666666666666667</v>
      </c>
      <c r="R69" s="448"/>
      <c r="S69" s="521">
        <v>2.6666666666666665</v>
      </c>
      <c r="T69" s="448"/>
      <c r="U69" s="535">
        <v>2.3333333333333335</v>
      </c>
      <c r="V69" s="448"/>
      <c r="W69" s="521">
        <v>2.6666666666666665</v>
      </c>
      <c r="X69" s="449"/>
      <c r="Y69" s="448">
        <v>2</v>
      </c>
      <c r="Z69" s="449"/>
      <c r="AA69" s="469"/>
      <c r="AB69" s="470"/>
      <c r="AC69" s="478"/>
    </row>
    <row r="70" spans="1:29" ht="13.9" customHeight="1" x14ac:dyDescent="0.15">
      <c r="A70" s="66" t="s">
        <v>24</v>
      </c>
      <c r="B70" s="68">
        <v>23</v>
      </c>
      <c r="C70" s="212"/>
      <c r="D70" s="213" t="s">
        <v>718</v>
      </c>
      <c r="E70" s="214"/>
      <c r="F70" s="215" t="s">
        <v>718</v>
      </c>
      <c r="G70" s="216"/>
      <c r="H70" s="213" t="s">
        <v>718</v>
      </c>
      <c r="I70" s="214"/>
      <c r="J70" s="215" t="s">
        <v>718</v>
      </c>
      <c r="K70" s="217"/>
      <c r="L70" s="218"/>
      <c r="M70" s="219"/>
      <c r="N70" s="218" t="s">
        <v>719</v>
      </c>
      <c r="O70" s="218"/>
      <c r="P70" s="218" t="s">
        <v>719</v>
      </c>
      <c r="Q70" s="218"/>
      <c r="R70" s="218" t="s">
        <v>719</v>
      </c>
      <c r="S70" s="218"/>
      <c r="T70" s="213" t="s">
        <v>719</v>
      </c>
      <c r="U70" s="220"/>
      <c r="V70" s="218" t="s">
        <v>720</v>
      </c>
      <c r="W70" s="218"/>
      <c r="X70" s="218" t="s">
        <v>720</v>
      </c>
      <c r="Y70" s="218"/>
      <c r="Z70" s="218" t="s">
        <v>720</v>
      </c>
      <c r="AA70" s="471">
        <f>SUM(C71:Z71)</f>
        <v>23.333333333333332</v>
      </c>
      <c r="AB70" s="428">
        <v>23</v>
      </c>
      <c r="AC70" s="435" t="s">
        <v>24</v>
      </c>
    </row>
    <row r="71" spans="1:29" ht="13.9" customHeight="1" thickBot="1" x14ac:dyDescent="0.2">
      <c r="A71" s="43" t="s">
        <v>29</v>
      </c>
      <c r="B71" s="44"/>
      <c r="C71" s="84"/>
      <c r="D71" s="71">
        <v>1.6666666666666665</v>
      </c>
      <c r="E71" s="84"/>
      <c r="F71" s="73">
        <v>2.3333333333333335</v>
      </c>
      <c r="G71" s="72"/>
      <c r="H71" s="71">
        <v>2.3333333333333335</v>
      </c>
      <c r="I71" s="221"/>
      <c r="J71" s="97">
        <v>2</v>
      </c>
      <c r="K71" s="72"/>
      <c r="L71" s="74"/>
      <c r="M71" s="74"/>
      <c r="N71" s="74">
        <v>2</v>
      </c>
      <c r="O71" s="74"/>
      <c r="P71" s="74">
        <v>2.3333333333333335</v>
      </c>
      <c r="Q71" s="74"/>
      <c r="R71" s="74">
        <v>2.3333333333333335</v>
      </c>
      <c r="S71" s="74"/>
      <c r="T71" s="71">
        <v>2</v>
      </c>
      <c r="U71" s="206"/>
      <c r="V71" s="74">
        <v>2</v>
      </c>
      <c r="W71" s="74"/>
      <c r="X71" s="74">
        <v>2.3333333333333335</v>
      </c>
      <c r="Y71" s="74"/>
      <c r="Z71" s="72">
        <v>2</v>
      </c>
      <c r="AA71" s="472"/>
      <c r="AB71" s="430"/>
      <c r="AC71" s="401"/>
    </row>
    <row r="72" spans="1:29" ht="13.9" customHeight="1" x14ac:dyDescent="0.15">
      <c r="A72" s="464" t="s">
        <v>14</v>
      </c>
      <c r="B72" s="427">
        <v>35</v>
      </c>
      <c r="C72" s="80">
        <v>1</v>
      </c>
      <c r="D72" s="86" t="s">
        <v>48</v>
      </c>
      <c r="E72" s="181">
        <v>2</v>
      </c>
      <c r="F72" s="82" t="s">
        <v>48</v>
      </c>
      <c r="G72" s="80">
        <v>2</v>
      </c>
      <c r="H72" s="86" t="s">
        <v>48</v>
      </c>
      <c r="I72" s="181">
        <v>1</v>
      </c>
      <c r="J72" s="82" t="s">
        <v>47</v>
      </c>
      <c r="K72" s="80"/>
      <c r="L72" s="79"/>
      <c r="M72" s="198"/>
      <c r="N72" s="74"/>
      <c r="O72" s="80">
        <v>2</v>
      </c>
      <c r="P72" s="79" t="s">
        <v>48</v>
      </c>
      <c r="Q72" s="199">
        <v>2</v>
      </c>
      <c r="R72" s="79" t="s">
        <v>48</v>
      </c>
      <c r="S72" s="199">
        <v>1</v>
      </c>
      <c r="T72" s="86" t="s">
        <v>48</v>
      </c>
      <c r="U72" s="182">
        <v>2</v>
      </c>
      <c r="V72" s="79" t="s">
        <v>48</v>
      </c>
      <c r="W72" s="199">
        <v>1</v>
      </c>
      <c r="X72" s="79" t="s">
        <v>48</v>
      </c>
      <c r="Y72" s="199">
        <v>1</v>
      </c>
      <c r="Z72" s="79" t="s">
        <v>48</v>
      </c>
      <c r="AA72" s="461">
        <f>SUM(C76:Z76)</f>
        <v>37</v>
      </c>
      <c r="AB72" s="445">
        <v>35</v>
      </c>
      <c r="AC72" s="413" t="s">
        <v>14</v>
      </c>
    </row>
    <row r="73" spans="1:29" ht="13.9" customHeight="1" x14ac:dyDescent="0.15">
      <c r="A73" s="490"/>
      <c r="B73" s="400"/>
      <c r="C73" s="75">
        <v>3</v>
      </c>
      <c r="D73" s="71" t="s">
        <v>47</v>
      </c>
      <c r="E73" s="90">
        <v>1</v>
      </c>
      <c r="F73" s="73" t="s">
        <v>47</v>
      </c>
      <c r="G73" s="75">
        <v>1</v>
      </c>
      <c r="H73" s="71" t="s">
        <v>47</v>
      </c>
      <c r="I73" s="90">
        <v>1</v>
      </c>
      <c r="J73" s="77" t="s">
        <v>46</v>
      </c>
      <c r="K73" s="75"/>
      <c r="L73" s="74"/>
      <c r="M73" s="198"/>
      <c r="N73" s="78"/>
      <c r="O73" s="75">
        <v>1</v>
      </c>
      <c r="P73" s="74" t="s">
        <v>47</v>
      </c>
      <c r="Q73" s="198">
        <v>1</v>
      </c>
      <c r="R73" s="74" t="s">
        <v>47</v>
      </c>
      <c r="S73" s="198">
        <v>1</v>
      </c>
      <c r="T73" s="71" t="s">
        <v>47</v>
      </c>
      <c r="U73" s="183">
        <v>1</v>
      </c>
      <c r="V73" s="74" t="s">
        <v>47</v>
      </c>
      <c r="W73" s="198">
        <v>1</v>
      </c>
      <c r="X73" s="74" t="s">
        <v>47</v>
      </c>
      <c r="Y73" s="198">
        <v>1</v>
      </c>
      <c r="Z73" s="74" t="s">
        <v>47</v>
      </c>
      <c r="AA73" s="462"/>
      <c r="AB73" s="446"/>
      <c r="AC73" s="479"/>
    </row>
    <row r="74" spans="1:29" ht="13.9" customHeight="1" x14ac:dyDescent="0.15">
      <c r="A74" s="490"/>
      <c r="B74" s="400"/>
      <c r="C74" s="75"/>
      <c r="D74" s="222"/>
      <c r="E74" s="90"/>
      <c r="F74" s="77"/>
      <c r="G74" s="75">
        <v>3</v>
      </c>
      <c r="H74" s="222" t="s">
        <v>721</v>
      </c>
      <c r="I74" s="90"/>
      <c r="J74" s="77"/>
      <c r="K74" s="75"/>
      <c r="L74" s="74"/>
      <c r="M74" s="199">
        <v>3</v>
      </c>
      <c r="N74" s="79" t="s">
        <v>722</v>
      </c>
      <c r="O74" s="75"/>
      <c r="P74" s="74"/>
      <c r="Q74" s="198"/>
      <c r="R74" s="74"/>
      <c r="S74" s="198">
        <v>1</v>
      </c>
      <c r="T74" s="222" t="s">
        <v>46</v>
      </c>
      <c r="U74" s="183"/>
      <c r="V74" s="74"/>
      <c r="W74" s="198"/>
      <c r="X74" s="74"/>
      <c r="Y74" s="198">
        <v>1</v>
      </c>
      <c r="Z74" s="222" t="s">
        <v>46</v>
      </c>
      <c r="AA74" s="462"/>
      <c r="AB74" s="446"/>
      <c r="AC74" s="479"/>
    </row>
    <row r="75" spans="1:29" ht="13.9" customHeight="1" x14ac:dyDescent="0.15">
      <c r="A75" s="490"/>
      <c r="B75" s="400"/>
      <c r="C75" s="22"/>
      <c r="D75" s="23"/>
      <c r="E75" s="24"/>
      <c r="F75" s="25"/>
      <c r="G75" s="80">
        <v>1</v>
      </c>
      <c r="H75" s="86" t="s">
        <v>48</v>
      </c>
      <c r="I75" s="24"/>
      <c r="J75" s="25"/>
      <c r="K75" s="22"/>
      <c r="L75" s="25"/>
      <c r="M75" s="198">
        <v>1</v>
      </c>
      <c r="N75" s="74" t="s">
        <v>723</v>
      </c>
      <c r="O75" s="24"/>
      <c r="P75" s="25"/>
      <c r="Q75" s="22"/>
      <c r="R75" s="23"/>
      <c r="S75" s="24"/>
      <c r="T75" s="23"/>
      <c r="U75" s="26"/>
      <c r="V75" s="23"/>
      <c r="W75" s="24"/>
      <c r="X75" s="25"/>
      <c r="Y75" s="22"/>
      <c r="Z75" s="23"/>
      <c r="AA75" s="462"/>
      <c r="AB75" s="446"/>
      <c r="AC75" s="479"/>
    </row>
    <row r="76" spans="1:29" ht="13.9" customHeight="1" thickBot="1" x14ac:dyDescent="0.2">
      <c r="A76" s="491"/>
      <c r="B76" s="401"/>
      <c r="C76" s="451">
        <v>4</v>
      </c>
      <c r="D76" s="451"/>
      <c r="E76" s="463">
        <f>SUM(E72:E75)</f>
        <v>3</v>
      </c>
      <c r="F76" s="440"/>
      <c r="G76" s="451">
        <f>SUM(G72:G75)</f>
        <v>7</v>
      </c>
      <c r="H76" s="451"/>
      <c r="I76" s="463">
        <f>SUM(I72:I75)</f>
        <v>2</v>
      </c>
      <c r="J76" s="440"/>
      <c r="K76" s="451">
        <f>SUM(K72:K75)</f>
        <v>0</v>
      </c>
      <c r="L76" s="440"/>
      <c r="M76" s="451">
        <f>SUM(M72:M75)</f>
        <v>4</v>
      </c>
      <c r="N76" s="451"/>
      <c r="O76" s="463">
        <f>SUM(O72:O75)</f>
        <v>3</v>
      </c>
      <c r="P76" s="440"/>
      <c r="Q76" s="451">
        <f>SUM(Q72:Q75)</f>
        <v>3</v>
      </c>
      <c r="R76" s="451"/>
      <c r="S76" s="463">
        <f>SUM(S72:S75)</f>
        <v>3</v>
      </c>
      <c r="T76" s="451"/>
      <c r="U76" s="444">
        <f>SUM(U72:U75)</f>
        <v>3</v>
      </c>
      <c r="V76" s="451"/>
      <c r="W76" s="463">
        <f>SUM(W72:W75)</f>
        <v>2</v>
      </c>
      <c r="X76" s="440"/>
      <c r="Y76" s="451">
        <f>SUM(Y72:Y75)</f>
        <v>3</v>
      </c>
      <c r="Z76" s="440"/>
      <c r="AA76" s="462"/>
      <c r="AB76" s="447"/>
      <c r="AC76" s="480"/>
    </row>
    <row r="77" spans="1:29" ht="13.9" customHeight="1" x14ac:dyDescent="0.15">
      <c r="A77" s="64" t="s">
        <v>13</v>
      </c>
      <c r="B77" s="483"/>
      <c r="C77" s="34"/>
      <c r="D77" s="487"/>
      <c r="E77" s="36"/>
      <c r="F77" s="484"/>
      <c r="G77" s="34"/>
      <c r="H77" s="487"/>
      <c r="I77" s="36"/>
      <c r="J77" s="484"/>
      <c r="K77" s="34"/>
      <c r="L77" s="484"/>
      <c r="M77" s="34"/>
      <c r="N77" s="487"/>
      <c r="O77" s="36"/>
      <c r="P77" s="484"/>
      <c r="Q77" s="34"/>
      <c r="R77" s="487"/>
      <c r="S77" s="36"/>
      <c r="T77" s="487"/>
      <c r="U77" s="38"/>
      <c r="V77" s="487"/>
      <c r="W77" s="36"/>
      <c r="X77" s="484"/>
      <c r="Y77" s="34"/>
      <c r="Z77" s="484"/>
      <c r="AA77" s="461">
        <f>SUM(C80:Z80)</f>
        <v>21.333333333333332</v>
      </c>
      <c r="AB77" s="492"/>
      <c r="AC77" s="63" t="s">
        <v>13</v>
      </c>
    </row>
    <row r="78" spans="1:29" ht="13.9" customHeight="1" x14ac:dyDescent="0.15">
      <c r="A78" s="54" t="s">
        <v>26</v>
      </c>
      <c r="B78" s="483"/>
      <c r="C78" s="22"/>
      <c r="D78" s="488"/>
      <c r="E78" s="24"/>
      <c r="F78" s="485"/>
      <c r="G78" s="22"/>
      <c r="H78" s="488"/>
      <c r="I78" s="24"/>
      <c r="J78" s="485"/>
      <c r="K78" s="22"/>
      <c r="L78" s="485"/>
      <c r="M78" s="22"/>
      <c r="N78" s="488"/>
      <c r="O78" s="24"/>
      <c r="P78" s="485"/>
      <c r="Q78" s="22"/>
      <c r="R78" s="488"/>
      <c r="S78" s="24"/>
      <c r="T78" s="488"/>
      <c r="U78" s="26"/>
      <c r="V78" s="488"/>
      <c r="W78" s="24"/>
      <c r="X78" s="485"/>
      <c r="Y78" s="22"/>
      <c r="Z78" s="485"/>
      <c r="AA78" s="462"/>
      <c r="AB78" s="492"/>
      <c r="AC78" s="58" t="s">
        <v>26</v>
      </c>
    </row>
    <row r="79" spans="1:29" ht="13.9" customHeight="1" x14ac:dyDescent="0.15">
      <c r="A79" s="54" t="s">
        <v>27</v>
      </c>
      <c r="B79" s="483"/>
      <c r="C79" s="22"/>
      <c r="D79" s="489"/>
      <c r="E79" s="24"/>
      <c r="F79" s="486"/>
      <c r="G79" s="22"/>
      <c r="H79" s="489"/>
      <c r="I79" s="24"/>
      <c r="J79" s="486"/>
      <c r="K79" s="22"/>
      <c r="L79" s="486"/>
      <c r="M79" s="22"/>
      <c r="N79" s="489"/>
      <c r="O79" s="24"/>
      <c r="P79" s="486"/>
      <c r="Q79" s="22"/>
      <c r="R79" s="489"/>
      <c r="S79" s="24"/>
      <c r="T79" s="489"/>
      <c r="U79" s="26"/>
      <c r="V79" s="489"/>
      <c r="W79" s="24"/>
      <c r="X79" s="486"/>
      <c r="Y79" s="22"/>
      <c r="Z79" s="486"/>
      <c r="AA79" s="462"/>
      <c r="AB79" s="492"/>
      <c r="AC79" s="58" t="s">
        <v>27</v>
      </c>
    </row>
    <row r="80" spans="1:29" ht="13.9" customHeight="1" thickBot="1" x14ac:dyDescent="0.2">
      <c r="A80" s="55"/>
      <c r="B80" s="483"/>
      <c r="C80" s="534">
        <v>3.3333333333333335</v>
      </c>
      <c r="D80" s="438"/>
      <c r="E80" s="436">
        <v>1.3333333333333333</v>
      </c>
      <c r="F80" s="437"/>
      <c r="G80" s="438">
        <v>1</v>
      </c>
      <c r="H80" s="438"/>
      <c r="I80" s="436">
        <v>1.3333333333333333</v>
      </c>
      <c r="J80" s="437"/>
      <c r="K80" s="438">
        <v>0</v>
      </c>
      <c r="L80" s="533"/>
      <c r="M80" s="532">
        <v>1.6666666666666665</v>
      </c>
      <c r="N80" s="533"/>
      <c r="O80" s="532">
        <v>3.3333333333333335</v>
      </c>
      <c r="P80" s="533"/>
      <c r="Q80" s="532">
        <v>1.6666666666666665</v>
      </c>
      <c r="R80" s="533"/>
      <c r="S80" s="532">
        <v>2.3333333333333335</v>
      </c>
      <c r="T80" s="438"/>
      <c r="U80" s="534">
        <v>2.333333333333333</v>
      </c>
      <c r="V80" s="533"/>
      <c r="W80" s="532">
        <v>0.33333333333333331</v>
      </c>
      <c r="X80" s="533"/>
      <c r="Y80" s="532">
        <v>2.6666666666666665</v>
      </c>
      <c r="Z80" s="460"/>
      <c r="AA80" s="472"/>
      <c r="AB80" s="492"/>
      <c r="AC80" s="53"/>
    </row>
    <row r="81" spans="1:29" ht="13.9" customHeight="1" x14ac:dyDescent="0.15">
      <c r="A81" s="421" t="s">
        <v>28</v>
      </c>
      <c r="B81" s="500"/>
      <c r="C81" s="16"/>
      <c r="D81" s="17"/>
      <c r="E81" s="18"/>
      <c r="F81" s="19"/>
      <c r="G81" s="16"/>
      <c r="H81" s="17"/>
      <c r="I81" s="18"/>
      <c r="J81" s="19"/>
      <c r="K81" s="16"/>
      <c r="L81" s="19"/>
      <c r="M81" s="16"/>
      <c r="N81" s="17"/>
      <c r="O81" s="18"/>
      <c r="P81" s="19"/>
      <c r="Q81" s="16"/>
      <c r="R81" s="17"/>
      <c r="S81" s="18"/>
      <c r="T81" s="17"/>
      <c r="U81" s="20"/>
      <c r="V81" s="17"/>
      <c r="W81" s="18"/>
      <c r="X81" s="19"/>
      <c r="Y81" s="16"/>
      <c r="Z81" s="17"/>
      <c r="AA81" s="461">
        <f>SUM(C85:Z85)</f>
        <v>0</v>
      </c>
      <c r="AB81" s="494"/>
      <c r="AC81" s="419" t="s">
        <v>28</v>
      </c>
    </row>
    <row r="82" spans="1:29" ht="13.9" customHeight="1" x14ac:dyDescent="0.15">
      <c r="A82" s="423"/>
      <c r="B82" s="483"/>
      <c r="C82" s="22"/>
      <c r="D82" s="23"/>
      <c r="E82" s="24"/>
      <c r="F82" s="25"/>
      <c r="G82" s="22"/>
      <c r="H82" s="23"/>
      <c r="I82" s="24"/>
      <c r="J82" s="25"/>
      <c r="K82" s="22"/>
      <c r="L82" s="25"/>
      <c r="M82" s="22"/>
      <c r="N82" s="23"/>
      <c r="O82" s="24"/>
      <c r="P82" s="25"/>
      <c r="Q82" s="22"/>
      <c r="R82" s="23"/>
      <c r="S82" s="24"/>
      <c r="T82" s="23"/>
      <c r="U82" s="26"/>
      <c r="V82" s="23"/>
      <c r="W82" s="24"/>
      <c r="X82" s="25"/>
      <c r="Y82" s="22"/>
      <c r="Z82" s="23"/>
      <c r="AA82" s="462"/>
      <c r="AB82" s="492"/>
      <c r="AC82" s="434"/>
    </row>
    <row r="83" spans="1:29" ht="13.9" customHeight="1" x14ac:dyDescent="0.15">
      <c r="A83" s="423"/>
      <c r="B83" s="483"/>
      <c r="C83" s="22"/>
      <c r="D83" s="23"/>
      <c r="E83" s="24"/>
      <c r="F83" s="25"/>
      <c r="G83" s="22"/>
      <c r="H83" s="23"/>
      <c r="I83" s="24"/>
      <c r="J83" s="25"/>
      <c r="K83" s="22"/>
      <c r="L83" s="25"/>
      <c r="M83" s="22"/>
      <c r="N83" s="23"/>
      <c r="O83" s="24"/>
      <c r="P83" s="25"/>
      <c r="Q83" s="22"/>
      <c r="R83" s="23"/>
      <c r="S83" s="24"/>
      <c r="T83" s="23"/>
      <c r="U83" s="26"/>
      <c r="V83" s="23"/>
      <c r="W83" s="24"/>
      <c r="X83" s="25"/>
      <c r="Y83" s="22"/>
      <c r="Z83" s="23"/>
      <c r="AA83" s="462"/>
      <c r="AB83" s="492"/>
      <c r="AC83" s="434"/>
    </row>
    <row r="84" spans="1:29" ht="13.9" customHeight="1" x14ac:dyDescent="0.15">
      <c r="A84" s="423"/>
      <c r="B84" s="483"/>
      <c r="C84" s="22"/>
      <c r="D84" s="23"/>
      <c r="E84" s="24"/>
      <c r="F84" s="25"/>
      <c r="G84" s="22"/>
      <c r="H84" s="23"/>
      <c r="I84" s="24"/>
      <c r="J84" s="25"/>
      <c r="K84" s="22"/>
      <c r="L84" s="25"/>
      <c r="M84" s="22"/>
      <c r="N84" s="23"/>
      <c r="O84" s="24"/>
      <c r="P84" s="25"/>
      <c r="Q84" s="22"/>
      <c r="R84" s="23"/>
      <c r="S84" s="24"/>
      <c r="T84" s="23"/>
      <c r="U84" s="26"/>
      <c r="V84" s="23"/>
      <c r="W84" s="24"/>
      <c r="X84" s="25"/>
      <c r="Y84" s="22"/>
      <c r="Z84" s="23"/>
      <c r="AA84" s="462"/>
      <c r="AB84" s="492"/>
      <c r="AC84" s="434"/>
    </row>
    <row r="85" spans="1:29" ht="13.9" customHeight="1" thickBot="1" x14ac:dyDescent="0.2">
      <c r="A85" s="444"/>
      <c r="B85" s="501"/>
      <c r="C85" s="451">
        <f>SUM(C81:C84)</f>
        <v>0</v>
      </c>
      <c r="D85" s="451"/>
      <c r="E85" s="463">
        <f>SUM(E81:E84)</f>
        <v>0</v>
      </c>
      <c r="F85" s="440"/>
      <c r="G85" s="451">
        <f>SUM(G81:G84)</f>
        <v>0</v>
      </c>
      <c r="H85" s="451"/>
      <c r="I85" s="463">
        <f>SUM(I81:I84)</f>
        <v>0</v>
      </c>
      <c r="J85" s="440"/>
      <c r="K85" s="451">
        <f>SUM(K81:K84)</f>
        <v>0</v>
      </c>
      <c r="L85" s="440"/>
      <c r="M85" s="451">
        <f>SUM(M81:M84)</f>
        <v>0</v>
      </c>
      <c r="N85" s="451"/>
      <c r="O85" s="463">
        <f>SUM(O81:O84)</f>
        <v>0</v>
      </c>
      <c r="P85" s="440"/>
      <c r="Q85" s="451">
        <f>SUM(Q81:Q84)</f>
        <v>0</v>
      </c>
      <c r="R85" s="451"/>
      <c r="S85" s="463">
        <f>SUM(S81:S84)</f>
        <v>0</v>
      </c>
      <c r="T85" s="451"/>
      <c r="U85" s="444">
        <f>SUM(U81:U84)</f>
        <v>0</v>
      </c>
      <c r="V85" s="451"/>
      <c r="W85" s="463">
        <f>SUM(W81:W84)</f>
        <v>0</v>
      </c>
      <c r="X85" s="440"/>
      <c r="Y85" s="451">
        <f>SUM(Y81:Y84)</f>
        <v>0</v>
      </c>
      <c r="Z85" s="440"/>
      <c r="AA85" s="462"/>
      <c r="AB85" s="495"/>
      <c r="AC85" s="420"/>
    </row>
    <row r="86" spans="1:29" ht="22.5" customHeight="1" thickBot="1" x14ac:dyDescent="0.2">
      <c r="A86" s="12"/>
      <c r="B86" s="13">
        <f>SUM(B6:B70)+B72</f>
        <v>980</v>
      </c>
      <c r="C86" s="498">
        <f>C14+C18+C23+C28+C33+C38+C43+C48+C51+C56+C61+C65+C69+C71+C76+C80+C85</f>
        <v>89.999999999999986</v>
      </c>
      <c r="D86" s="504"/>
      <c r="E86" s="531">
        <f>E14+E18+E23+E28+E33+E38+E43+E48+E51+E56+E61+E65+E69+E71+E76+E80+E85</f>
        <v>96.666666666666671</v>
      </c>
      <c r="F86" s="499"/>
      <c r="G86" s="498">
        <f>G14+G18+G23+G28+G33+G38+G43+G48+G51+G56+G61+G65+G69+G71+G76+G80+G85</f>
        <v>117</v>
      </c>
      <c r="H86" s="499"/>
      <c r="I86" s="531">
        <f>I14+I18+I23+I28+I33+I38+I43+I48+I51+I56+I61+I65+I69+I71+I76+I80+I85</f>
        <v>65</v>
      </c>
      <c r="J86" s="504"/>
      <c r="K86" s="505">
        <f>K14+K18+K23+K28+K33+K38+K43+K48+K51+K56+K61+K65+K69+K71+K76+K80+K85</f>
        <v>0</v>
      </c>
      <c r="L86" s="499"/>
      <c r="M86" s="498">
        <f>M14+M18+M23+M28+M33+M38+M43+M48+M51+M56+M61+M65+M69+M71+M76+M80+M85</f>
        <v>100.66666666666667</v>
      </c>
      <c r="N86" s="504"/>
      <c r="O86" s="531">
        <f>O14+O18+O23+O28+O33+O38+O43+O48+O51+O56+O61+O65+O69+O71+O76+O80+O85</f>
        <v>99.666666666666671</v>
      </c>
      <c r="P86" s="499"/>
      <c r="Q86" s="498">
        <f>Q14+Q18+Q23+Q28+Q33+Q38+Q43+Q48+Q51+Q56+Q61+Q65+Q69+Q71+Q76+Q80+Q85</f>
        <v>97.666666666666686</v>
      </c>
      <c r="R86" s="504"/>
      <c r="S86" s="531">
        <f>S14+S18+S23+S28+S33+S38+S43+S48+S51+S56+S61+S65+S69+S71+S76+S80+S85</f>
        <v>93.666666666666657</v>
      </c>
      <c r="T86" s="504"/>
      <c r="U86" s="505">
        <f>U14+U18+U23+U28+U33+U38+U43+U48+U51+U56+U61+U65+U69+U71+U76+U80+U85</f>
        <v>80.333333333333329</v>
      </c>
      <c r="V86" s="504"/>
      <c r="W86" s="531">
        <f>W14+W18+W23+W28+W33+W38+W43+W48+W51+W56+W61+W65+W69+W71+W76+W80+W85</f>
        <v>94.666666666666657</v>
      </c>
      <c r="X86" s="499"/>
      <c r="Y86" s="498">
        <f>Y14+Y18+Y23+Y28+Y33+Y38+Y43+Y48+Y51+Y56+Y61+Y65+Y69+Y71+Y76+Y80+Y85</f>
        <v>82</v>
      </c>
      <c r="Z86" s="499"/>
      <c r="AA86" s="14">
        <f>SUM(AA9:AA85)</f>
        <v>1040.6666666666667</v>
      </c>
      <c r="AB86" s="15">
        <f>SUM(AB9:AB70)+AB72</f>
        <v>980</v>
      </c>
      <c r="AC86" s="13"/>
    </row>
  </sheetData>
  <mergeCells count="316">
    <mergeCell ref="G1:I1"/>
    <mergeCell ref="Q1:S1"/>
    <mergeCell ref="AA1:AC1"/>
    <mergeCell ref="H2:J3"/>
    <mergeCell ref="R2:T3"/>
    <mergeCell ref="AB2:AG3"/>
    <mergeCell ref="W4:X4"/>
    <mergeCell ref="Y4:Z4"/>
    <mergeCell ref="AA4:AA5"/>
    <mergeCell ref="AB4:AB5"/>
    <mergeCell ref="AC4:AC5"/>
    <mergeCell ref="A6:A14"/>
    <mergeCell ref="B6:B18"/>
    <mergeCell ref="AA9:AA14"/>
    <mergeCell ref="AB9:AB18"/>
    <mergeCell ref="AC9:AC14"/>
    <mergeCell ref="K4:L4"/>
    <mergeCell ref="M4:N4"/>
    <mergeCell ref="O4:P4"/>
    <mergeCell ref="Q4:R4"/>
    <mergeCell ref="S4:T4"/>
    <mergeCell ref="U4:V4"/>
    <mergeCell ref="A4:A5"/>
    <mergeCell ref="B4:B5"/>
    <mergeCell ref="C4:D4"/>
    <mergeCell ref="E4:F4"/>
    <mergeCell ref="G4:H4"/>
    <mergeCell ref="I4:J4"/>
    <mergeCell ref="O14:P14"/>
    <mergeCell ref="Q14:R14"/>
    <mergeCell ref="S14:T14"/>
    <mergeCell ref="U14:V14"/>
    <mergeCell ref="W14:X14"/>
    <mergeCell ref="Y14:Z14"/>
    <mergeCell ref="C14:D14"/>
    <mergeCell ref="E14:F14"/>
    <mergeCell ref="G14:H14"/>
    <mergeCell ref="I14:J14"/>
    <mergeCell ref="K14:L14"/>
    <mergeCell ref="M14:N14"/>
    <mergeCell ref="A15:A18"/>
    <mergeCell ref="AA15:AA18"/>
    <mergeCell ref="AC15:AC18"/>
    <mergeCell ref="C18:D18"/>
    <mergeCell ref="E18:F18"/>
    <mergeCell ref="G18:H18"/>
    <mergeCell ref="I18:J18"/>
    <mergeCell ref="K18:L18"/>
    <mergeCell ref="M18:N18"/>
    <mergeCell ref="O18:P18"/>
    <mergeCell ref="AC19:AC23"/>
    <mergeCell ref="C23:D23"/>
    <mergeCell ref="E23:F23"/>
    <mergeCell ref="G23:H23"/>
    <mergeCell ref="I23:J23"/>
    <mergeCell ref="K23:L23"/>
    <mergeCell ref="M23:N23"/>
    <mergeCell ref="O23:P23"/>
    <mergeCell ref="Q18:R18"/>
    <mergeCell ref="S18:T18"/>
    <mergeCell ref="U18:V18"/>
    <mergeCell ref="W18:X18"/>
    <mergeCell ref="Y18:Z18"/>
    <mergeCell ref="Q23:R23"/>
    <mergeCell ref="S23:T23"/>
    <mergeCell ref="U23:V23"/>
    <mergeCell ref="W23:X23"/>
    <mergeCell ref="Y23:Z23"/>
    <mergeCell ref="A24:A28"/>
    <mergeCell ref="B24:B28"/>
    <mergeCell ref="AA24:AA28"/>
    <mergeCell ref="AB24:AB28"/>
    <mergeCell ref="U28:V28"/>
    <mergeCell ref="W28:X28"/>
    <mergeCell ref="Y28:Z28"/>
    <mergeCell ref="AA19:AA23"/>
    <mergeCell ref="AB19:AB23"/>
    <mergeCell ref="A19:A23"/>
    <mergeCell ref="B19:B23"/>
    <mergeCell ref="I33:J33"/>
    <mergeCell ref="K33:L33"/>
    <mergeCell ref="AC24:AC28"/>
    <mergeCell ref="C28:D28"/>
    <mergeCell ref="E28:F28"/>
    <mergeCell ref="G28:H28"/>
    <mergeCell ref="I28:J28"/>
    <mergeCell ref="K28:L28"/>
    <mergeCell ref="M28:N28"/>
    <mergeCell ref="O28:P28"/>
    <mergeCell ref="Q28:R28"/>
    <mergeCell ref="S28:T28"/>
    <mergeCell ref="Y33:Z33"/>
    <mergeCell ref="A34:A38"/>
    <mergeCell ref="B34:B38"/>
    <mergeCell ref="AA34:AA38"/>
    <mergeCell ref="AB34:AB38"/>
    <mergeCell ref="AC34:AC38"/>
    <mergeCell ref="C38:D38"/>
    <mergeCell ref="E38:F38"/>
    <mergeCell ref="G38:H38"/>
    <mergeCell ref="I38:J38"/>
    <mergeCell ref="M33:N33"/>
    <mergeCell ref="O33:P33"/>
    <mergeCell ref="Q33:R33"/>
    <mergeCell ref="S33:T33"/>
    <mergeCell ref="U33:V33"/>
    <mergeCell ref="W33:X33"/>
    <mergeCell ref="A29:A33"/>
    <mergeCell ref="B29:B33"/>
    <mergeCell ref="AA29:AA33"/>
    <mergeCell ref="AB29:AB33"/>
    <mergeCell ref="AC29:AC33"/>
    <mergeCell ref="C33:D33"/>
    <mergeCell ref="E33:F33"/>
    <mergeCell ref="G33:H33"/>
    <mergeCell ref="W38:X38"/>
    <mergeCell ref="Y38:Z38"/>
    <mergeCell ref="A39:A43"/>
    <mergeCell ref="B39:B43"/>
    <mergeCell ref="AA39:AA43"/>
    <mergeCell ref="AB39:AB43"/>
    <mergeCell ref="U43:V43"/>
    <mergeCell ref="W43:X43"/>
    <mergeCell ref="Y43:Z43"/>
    <mergeCell ref="K38:L38"/>
    <mergeCell ref="M38:N38"/>
    <mergeCell ref="O38:P38"/>
    <mergeCell ref="Q38:R38"/>
    <mergeCell ref="S38:T38"/>
    <mergeCell ref="U38:V38"/>
    <mergeCell ref="AC39:AC43"/>
    <mergeCell ref="C43:D43"/>
    <mergeCell ref="E43:F43"/>
    <mergeCell ref="G43:H43"/>
    <mergeCell ref="I43:J43"/>
    <mergeCell ref="K43:L43"/>
    <mergeCell ref="M43:N43"/>
    <mergeCell ref="O43:P43"/>
    <mergeCell ref="Q43:R43"/>
    <mergeCell ref="S43:T43"/>
    <mergeCell ref="A44:A48"/>
    <mergeCell ref="B44:B51"/>
    <mergeCell ref="AA44:AA48"/>
    <mergeCell ref="AB44:AB51"/>
    <mergeCell ref="AC44:AC48"/>
    <mergeCell ref="C48:D48"/>
    <mergeCell ref="E48:F48"/>
    <mergeCell ref="G48:H48"/>
    <mergeCell ref="I48:J48"/>
    <mergeCell ref="K48:L48"/>
    <mergeCell ref="A49:A51"/>
    <mergeCell ref="AA49:AA51"/>
    <mergeCell ref="AC49:AC51"/>
    <mergeCell ref="C51:D51"/>
    <mergeCell ref="E51:F51"/>
    <mergeCell ref="G51:H51"/>
    <mergeCell ref="I51:J51"/>
    <mergeCell ref="K51:L51"/>
    <mergeCell ref="M51:N51"/>
    <mergeCell ref="I56:J56"/>
    <mergeCell ref="K56:L56"/>
    <mergeCell ref="O51:P51"/>
    <mergeCell ref="Q51:R51"/>
    <mergeCell ref="S51:T51"/>
    <mergeCell ref="U51:V51"/>
    <mergeCell ref="W51:X51"/>
    <mergeCell ref="Y51:Z51"/>
    <mergeCell ref="Y48:Z48"/>
    <mergeCell ref="M48:N48"/>
    <mergeCell ref="O48:P48"/>
    <mergeCell ref="Q48:R48"/>
    <mergeCell ref="S48:T48"/>
    <mergeCell ref="U48:V48"/>
    <mergeCell ref="W48:X48"/>
    <mergeCell ref="Y56:Z56"/>
    <mergeCell ref="A57:A61"/>
    <mergeCell ref="B57:B61"/>
    <mergeCell ref="AA57:AA61"/>
    <mergeCell ref="AB57:AB61"/>
    <mergeCell ref="AC57:AC61"/>
    <mergeCell ref="C61:D61"/>
    <mergeCell ref="E61:F61"/>
    <mergeCell ref="G61:H61"/>
    <mergeCell ref="I61:J61"/>
    <mergeCell ref="M56:N56"/>
    <mergeCell ref="O56:P56"/>
    <mergeCell ref="Q56:R56"/>
    <mergeCell ref="S56:T56"/>
    <mergeCell ref="U56:V56"/>
    <mergeCell ref="W56:X56"/>
    <mergeCell ref="A52:A56"/>
    <mergeCell ref="B52:B56"/>
    <mergeCell ref="AA52:AA56"/>
    <mergeCell ref="AB52:AB56"/>
    <mergeCell ref="AC52:AC56"/>
    <mergeCell ref="C56:D56"/>
    <mergeCell ref="E56:F56"/>
    <mergeCell ref="G56:H56"/>
    <mergeCell ref="W61:X61"/>
    <mergeCell ref="Y61:Z61"/>
    <mergeCell ref="A62:A65"/>
    <mergeCell ref="B62:B65"/>
    <mergeCell ref="AA62:AA65"/>
    <mergeCell ref="AB62:AB65"/>
    <mergeCell ref="U65:V65"/>
    <mergeCell ref="W65:X65"/>
    <mergeCell ref="Y65:Z65"/>
    <mergeCell ref="K61:L61"/>
    <mergeCell ref="M61:N61"/>
    <mergeCell ref="O61:P61"/>
    <mergeCell ref="Q61:R61"/>
    <mergeCell ref="S61:T61"/>
    <mergeCell ref="U61:V61"/>
    <mergeCell ref="I69:J69"/>
    <mergeCell ref="K69:L69"/>
    <mergeCell ref="AC62:AC65"/>
    <mergeCell ref="C65:D65"/>
    <mergeCell ref="E65:F65"/>
    <mergeCell ref="G65:H65"/>
    <mergeCell ref="I65:J65"/>
    <mergeCell ref="K65:L65"/>
    <mergeCell ref="M65:N65"/>
    <mergeCell ref="O65:P65"/>
    <mergeCell ref="Q65:R65"/>
    <mergeCell ref="S65:T65"/>
    <mergeCell ref="Y69:Z69"/>
    <mergeCell ref="AA70:AA71"/>
    <mergeCell ref="AB70:AB71"/>
    <mergeCell ref="AC70:AC71"/>
    <mergeCell ref="A72:A76"/>
    <mergeCell ref="B72:B76"/>
    <mergeCell ref="AA72:AA76"/>
    <mergeCell ref="AB72:AB76"/>
    <mergeCell ref="AC72:AC76"/>
    <mergeCell ref="C76:D76"/>
    <mergeCell ref="M69:N69"/>
    <mergeCell ref="O69:P69"/>
    <mergeCell ref="Q69:R69"/>
    <mergeCell ref="S69:T69"/>
    <mergeCell ref="U69:V69"/>
    <mergeCell ref="W69:X69"/>
    <mergeCell ref="A66:A69"/>
    <mergeCell ref="B66:B69"/>
    <mergeCell ref="AA66:AA69"/>
    <mergeCell ref="AB66:AB69"/>
    <mergeCell ref="AC66:AC69"/>
    <mergeCell ref="C69:D69"/>
    <mergeCell ref="E69:F69"/>
    <mergeCell ref="G69:H69"/>
    <mergeCell ref="Q76:R76"/>
    <mergeCell ref="S76:T76"/>
    <mergeCell ref="U76:V76"/>
    <mergeCell ref="W76:X76"/>
    <mergeCell ref="Y76:Z76"/>
    <mergeCell ref="B77:B80"/>
    <mergeCell ref="D77:D79"/>
    <mergeCell ref="F77:F79"/>
    <mergeCell ref="H77:H79"/>
    <mergeCell ref="J77:J79"/>
    <mergeCell ref="E76:F76"/>
    <mergeCell ref="G76:H76"/>
    <mergeCell ref="I76:J76"/>
    <mergeCell ref="K76:L76"/>
    <mergeCell ref="M76:N76"/>
    <mergeCell ref="O76:P76"/>
    <mergeCell ref="AB77:AB80"/>
    <mergeCell ref="C80:D80"/>
    <mergeCell ref="E80:F80"/>
    <mergeCell ref="G80:H80"/>
    <mergeCell ref="I80:J80"/>
    <mergeCell ref="K80:L80"/>
    <mergeCell ref="M80:N80"/>
    <mergeCell ref="L77:L79"/>
    <mergeCell ref="N77:N79"/>
    <mergeCell ref="P77:P79"/>
    <mergeCell ref="R77:R79"/>
    <mergeCell ref="T77:T79"/>
    <mergeCell ref="V77:V79"/>
    <mergeCell ref="O80:P80"/>
    <mergeCell ref="Q80:R80"/>
    <mergeCell ref="S80:T80"/>
    <mergeCell ref="U80:V80"/>
    <mergeCell ref="W80:X80"/>
    <mergeCell ref="Y80:Z80"/>
    <mergeCell ref="X77:X79"/>
    <mergeCell ref="Z77:Z79"/>
    <mergeCell ref="AA77:AA80"/>
    <mergeCell ref="A81:A85"/>
    <mergeCell ref="B81:B85"/>
    <mergeCell ref="AA81:AA85"/>
    <mergeCell ref="AB81:AB85"/>
    <mergeCell ref="AC81:AC85"/>
    <mergeCell ref="C85:D85"/>
    <mergeCell ref="E85:F85"/>
    <mergeCell ref="G85:H85"/>
    <mergeCell ref="I85:J85"/>
    <mergeCell ref="K85:L85"/>
    <mergeCell ref="U86:V86"/>
    <mergeCell ref="W86:X86"/>
    <mergeCell ref="Y86:Z86"/>
    <mergeCell ref="Y85:Z85"/>
    <mergeCell ref="C86:D86"/>
    <mergeCell ref="E86:F86"/>
    <mergeCell ref="G86:H86"/>
    <mergeCell ref="I86:J86"/>
    <mergeCell ref="K86:L86"/>
    <mergeCell ref="M86:N86"/>
    <mergeCell ref="O86:P86"/>
    <mergeCell ref="Q86:R86"/>
    <mergeCell ref="S86:T86"/>
    <mergeCell ref="M85:N85"/>
    <mergeCell ref="O85:P85"/>
    <mergeCell ref="Q85:R85"/>
    <mergeCell ref="S85:T85"/>
    <mergeCell ref="U85:V85"/>
    <mergeCell ref="W85:X85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63" orientation="portrait" horizontalDpi="300" verticalDpi="300" r:id="rId1"/>
  <colBreaks count="2" manualBreakCount="2">
    <brk id="10" max="85" man="1"/>
    <brk id="20" max="8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3FC4C-CB78-444D-AB24-F78EDC7CD86C}">
  <dimension ref="A1:AG84"/>
  <sheetViews>
    <sheetView view="pageBreakPreview" zoomScale="90" zoomScaleNormal="100" zoomScaleSheetLayoutView="90" workbookViewId="0">
      <pane xSplit="2" ySplit="5" topLeftCell="C27" activePane="bottomRight" state="frozen"/>
      <selection activeCell="D2" sqref="D2"/>
      <selection pane="topRight" activeCell="D2" sqref="D2"/>
      <selection pane="bottomLeft" activeCell="D2" sqref="D2"/>
      <selection pane="bottomRight" activeCell="F48" sqref="F48"/>
    </sheetView>
  </sheetViews>
  <sheetFormatPr defaultColWidth="5.5" defaultRowHeight="13.9" customHeight="1" x14ac:dyDescent="0.15"/>
  <cols>
    <col min="1" max="1" width="18.25" style="2" customWidth="1"/>
    <col min="2" max="2" width="7.25" style="2" customWidth="1"/>
    <col min="3" max="3" width="5.5" style="2" customWidth="1"/>
    <col min="4" max="4" width="22.75" style="2" customWidth="1"/>
    <col min="5" max="5" width="5.5" style="2" customWidth="1"/>
    <col min="6" max="6" width="22.75" style="2" customWidth="1"/>
    <col min="7" max="7" width="5.5" style="2" customWidth="1"/>
    <col min="8" max="8" width="22.75" style="2" customWidth="1"/>
    <col min="9" max="9" width="5.5" style="2" customWidth="1"/>
    <col min="10" max="10" width="22.75" style="2" customWidth="1"/>
    <col min="11" max="11" width="5.5" style="2"/>
    <col min="12" max="12" width="22.75" style="2" customWidth="1"/>
    <col min="13" max="13" width="5.5" style="2"/>
    <col min="14" max="14" width="22.75" style="2" customWidth="1"/>
    <col min="15" max="15" width="5.5" style="2"/>
    <col min="16" max="16" width="22.75" style="2" customWidth="1"/>
    <col min="17" max="17" width="5.5" style="2"/>
    <col min="18" max="18" width="22.75" style="2" customWidth="1"/>
    <col min="19" max="19" width="5.5" style="2"/>
    <col min="20" max="20" width="22.75" style="2" customWidth="1"/>
    <col min="21" max="21" width="5.5" style="2"/>
    <col min="22" max="22" width="22.75" style="2" customWidth="1"/>
    <col min="23" max="23" width="6.125" style="2" bestFit="1" customWidth="1"/>
    <col min="24" max="24" width="22.75" style="2" customWidth="1"/>
    <col min="25" max="25" width="5.5" style="2"/>
    <col min="26" max="26" width="22.75" style="2" customWidth="1"/>
    <col min="27" max="27" width="9.125" style="2" customWidth="1"/>
    <col min="28" max="28" width="7.25" style="2" customWidth="1"/>
    <col min="29" max="29" width="18.25" style="2" customWidth="1"/>
    <col min="30" max="16384" width="5.5" style="2"/>
  </cols>
  <sheetData>
    <row r="1" spans="1:33" ht="22.5" customHeight="1" thickTop="1" thickBot="1" x14ac:dyDescent="0.2">
      <c r="A1" s="1" t="s">
        <v>43</v>
      </c>
      <c r="F1" s="3" t="s">
        <v>39</v>
      </c>
      <c r="G1" s="402" t="str">
        <f>[2]第１学年!G1</f>
        <v>問題解決的な学習</v>
      </c>
      <c r="H1" s="403"/>
      <c r="I1" s="404"/>
      <c r="K1" s="1" t="str">
        <f>A1</f>
        <v>令和８年度　第４学年　年間指導計画</v>
      </c>
      <c r="M1" s="2" t="s">
        <v>725</v>
      </c>
      <c r="P1" s="3" t="s">
        <v>39</v>
      </c>
      <c r="Q1" s="402" t="str">
        <f>G1</f>
        <v>問題解決的な学習</v>
      </c>
      <c r="R1" s="403"/>
      <c r="S1" s="404"/>
      <c r="U1" s="1" t="str">
        <f>A1</f>
        <v>令和８年度　第４学年　年間指導計画</v>
      </c>
      <c r="Z1" s="3" t="s">
        <v>39</v>
      </c>
      <c r="AA1" s="402" t="str">
        <f>G1</f>
        <v>問題解決的な学習</v>
      </c>
      <c r="AB1" s="403"/>
      <c r="AC1" s="404"/>
    </row>
    <row r="2" spans="1:33" ht="13.9" customHeight="1" thickTop="1" x14ac:dyDescent="0.15">
      <c r="H2" s="405" t="str">
        <f>[2]第１学年!H2</f>
        <v>【学校名】江戸川区立第三松江小学校</v>
      </c>
      <c r="I2" s="405"/>
      <c r="J2" s="405"/>
      <c r="R2" s="405" t="str">
        <f>H2</f>
        <v>【学校名】江戸川区立第三松江小学校</v>
      </c>
      <c r="S2" s="405"/>
      <c r="T2" s="405"/>
      <c r="Z2" s="4"/>
      <c r="AA2" s="4"/>
      <c r="AB2" s="405" t="str">
        <f>H2</f>
        <v>【学校名】江戸川区立第三松江小学校</v>
      </c>
      <c r="AC2" s="405"/>
      <c r="AD2" s="405"/>
      <c r="AE2" s="405"/>
      <c r="AF2" s="405"/>
      <c r="AG2" s="405"/>
    </row>
    <row r="3" spans="1:33" ht="13.9" customHeight="1" thickBot="1" x14ac:dyDescent="0.2">
      <c r="H3" s="406"/>
      <c r="I3" s="406"/>
      <c r="J3" s="406"/>
      <c r="R3" s="406"/>
      <c r="S3" s="406"/>
      <c r="T3" s="406"/>
      <c r="Z3" s="5"/>
      <c r="AA3" s="5"/>
      <c r="AB3" s="405"/>
      <c r="AC3" s="405"/>
      <c r="AD3" s="405"/>
      <c r="AE3" s="405"/>
      <c r="AF3" s="405"/>
      <c r="AG3" s="405"/>
    </row>
    <row r="4" spans="1:33" ht="13.9" customHeight="1" x14ac:dyDescent="0.15">
      <c r="A4" s="411"/>
      <c r="B4" s="413" t="s">
        <v>17</v>
      </c>
      <c r="C4" s="409" t="s">
        <v>8</v>
      </c>
      <c r="D4" s="410"/>
      <c r="E4" s="407" t="s">
        <v>20</v>
      </c>
      <c r="F4" s="408"/>
      <c r="G4" s="409" t="s">
        <v>21</v>
      </c>
      <c r="H4" s="410"/>
      <c r="I4" s="407" t="s">
        <v>22</v>
      </c>
      <c r="J4" s="410"/>
      <c r="K4" s="529" t="s">
        <v>37</v>
      </c>
      <c r="L4" s="408"/>
      <c r="M4" s="409" t="s">
        <v>30</v>
      </c>
      <c r="N4" s="410"/>
      <c r="O4" s="407" t="s">
        <v>31</v>
      </c>
      <c r="P4" s="408"/>
      <c r="Q4" s="409" t="s">
        <v>32</v>
      </c>
      <c r="R4" s="410"/>
      <c r="S4" s="407" t="s">
        <v>33</v>
      </c>
      <c r="T4" s="530"/>
      <c r="U4" s="409" t="s">
        <v>34</v>
      </c>
      <c r="V4" s="410"/>
      <c r="W4" s="407" t="s">
        <v>35</v>
      </c>
      <c r="X4" s="408"/>
      <c r="Y4" s="409" t="s">
        <v>36</v>
      </c>
      <c r="Z4" s="410"/>
      <c r="AA4" s="415" t="s">
        <v>38</v>
      </c>
      <c r="AB4" s="417" t="s">
        <v>17</v>
      </c>
      <c r="AC4" s="419"/>
    </row>
    <row r="5" spans="1:33" ht="13.9" customHeight="1" thickBot="1" x14ac:dyDescent="0.2">
      <c r="A5" s="528"/>
      <c r="B5" s="414"/>
      <c r="C5" s="6" t="s">
        <v>9</v>
      </c>
      <c r="D5" s="7" t="s">
        <v>10</v>
      </c>
      <c r="E5" s="8" t="s">
        <v>9</v>
      </c>
      <c r="F5" s="9" t="s">
        <v>10</v>
      </c>
      <c r="G5" s="6" t="s">
        <v>9</v>
      </c>
      <c r="H5" s="7" t="s">
        <v>10</v>
      </c>
      <c r="I5" s="8" t="s">
        <v>9</v>
      </c>
      <c r="J5" s="7" t="s">
        <v>10</v>
      </c>
      <c r="K5" s="10" t="s">
        <v>9</v>
      </c>
      <c r="L5" s="9" t="s">
        <v>10</v>
      </c>
      <c r="M5" s="6" t="s">
        <v>9</v>
      </c>
      <c r="N5" s="7" t="s">
        <v>10</v>
      </c>
      <c r="O5" s="8" t="s">
        <v>9</v>
      </c>
      <c r="P5" s="9" t="s">
        <v>10</v>
      </c>
      <c r="Q5" s="6" t="s">
        <v>9</v>
      </c>
      <c r="R5" s="7" t="s">
        <v>10</v>
      </c>
      <c r="S5" s="8" t="s">
        <v>9</v>
      </c>
      <c r="T5" s="11" t="s">
        <v>10</v>
      </c>
      <c r="U5" s="6" t="s">
        <v>9</v>
      </c>
      <c r="V5" s="7" t="s">
        <v>10</v>
      </c>
      <c r="W5" s="8" t="s">
        <v>9</v>
      </c>
      <c r="X5" s="9" t="s">
        <v>10</v>
      </c>
      <c r="Y5" s="6" t="s">
        <v>9</v>
      </c>
      <c r="Z5" s="7" t="s">
        <v>10</v>
      </c>
      <c r="AA5" s="416"/>
      <c r="AB5" s="418"/>
      <c r="AC5" s="420"/>
    </row>
    <row r="6" spans="1:33" ht="15.75" customHeight="1" x14ac:dyDescent="0.15">
      <c r="A6" s="421" t="s">
        <v>0</v>
      </c>
      <c r="B6" s="427">
        <v>245</v>
      </c>
      <c r="C6" s="16">
        <v>1</v>
      </c>
      <c r="D6" s="17" t="s">
        <v>726</v>
      </c>
      <c r="E6" s="18">
        <v>10</v>
      </c>
      <c r="F6" s="19" t="s">
        <v>727</v>
      </c>
      <c r="G6" s="18">
        <v>2</v>
      </c>
      <c r="H6" s="19" t="s">
        <v>728</v>
      </c>
      <c r="I6" s="18">
        <v>2</v>
      </c>
      <c r="J6" s="17" t="s">
        <v>729</v>
      </c>
      <c r="K6" s="20"/>
      <c r="L6" s="19"/>
      <c r="M6" s="16">
        <v>2</v>
      </c>
      <c r="N6" s="17" t="s">
        <v>730</v>
      </c>
      <c r="O6" s="18">
        <v>3</v>
      </c>
      <c r="P6" s="19" t="s">
        <v>731</v>
      </c>
      <c r="Q6" s="16">
        <v>8</v>
      </c>
      <c r="R6" s="17" t="s">
        <v>732</v>
      </c>
      <c r="S6" s="18">
        <v>8</v>
      </c>
      <c r="T6" s="21" t="s">
        <v>733</v>
      </c>
      <c r="U6" s="16">
        <v>4</v>
      </c>
      <c r="V6" s="17" t="s">
        <v>734</v>
      </c>
      <c r="W6" s="18">
        <v>2</v>
      </c>
      <c r="X6" s="19" t="s">
        <v>728</v>
      </c>
      <c r="Y6" s="16">
        <v>8</v>
      </c>
      <c r="Z6" s="17" t="s">
        <v>735</v>
      </c>
      <c r="AA6" s="431">
        <f>SUM(C13:Z13)</f>
        <v>219.33333333333331</v>
      </c>
      <c r="AB6" s="445">
        <v>245</v>
      </c>
      <c r="AC6" s="419" t="s">
        <v>0</v>
      </c>
    </row>
    <row r="7" spans="1:33" ht="15.75" customHeight="1" x14ac:dyDescent="0.15">
      <c r="A7" s="422"/>
      <c r="B7" s="400"/>
      <c r="C7" s="34">
        <v>1</v>
      </c>
      <c r="D7" s="35" t="s">
        <v>736</v>
      </c>
      <c r="E7" s="36">
        <v>2</v>
      </c>
      <c r="F7" s="37" t="s">
        <v>737</v>
      </c>
      <c r="G7" s="24">
        <v>7</v>
      </c>
      <c r="H7" s="25" t="s">
        <v>738</v>
      </c>
      <c r="I7" s="36">
        <v>2</v>
      </c>
      <c r="J7" s="35" t="s">
        <v>739</v>
      </c>
      <c r="K7" s="38"/>
      <c r="L7" s="37"/>
      <c r="M7" s="34">
        <v>3</v>
      </c>
      <c r="N7" s="35" t="s">
        <v>740</v>
      </c>
      <c r="O7" s="36">
        <v>3</v>
      </c>
      <c r="P7" s="37" t="s">
        <v>741</v>
      </c>
      <c r="Q7" s="34">
        <v>3</v>
      </c>
      <c r="R7" s="35" t="s">
        <v>742</v>
      </c>
      <c r="S7" s="36">
        <v>10</v>
      </c>
      <c r="T7" s="39" t="s">
        <v>743</v>
      </c>
      <c r="U7" s="34">
        <v>2</v>
      </c>
      <c r="V7" s="35" t="s">
        <v>744</v>
      </c>
      <c r="W7" s="36">
        <v>7</v>
      </c>
      <c r="X7" s="37" t="s">
        <v>745</v>
      </c>
      <c r="Y7" s="34">
        <v>9</v>
      </c>
      <c r="Z7" s="35" t="s">
        <v>746</v>
      </c>
      <c r="AA7" s="432"/>
      <c r="AB7" s="446"/>
      <c r="AC7" s="433"/>
    </row>
    <row r="8" spans="1:33" ht="15.75" customHeight="1" x14ac:dyDescent="0.15">
      <c r="A8" s="422"/>
      <c r="B8" s="400"/>
      <c r="C8" s="34">
        <v>2</v>
      </c>
      <c r="D8" s="35" t="s">
        <v>747</v>
      </c>
      <c r="E8" s="36">
        <v>2</v>
      </c>
      <c r="F8" s="37" t="s">
        <v>728</v>
      </c>
      <c r="G8" s="34">
        <v>2</v>
      </c>
      <c r="H8" s="35" t="s">
        <v>748</v>
      </c>
      <c r="I8" s="116">
        <v>4.666666666666667</v>
      </c>
      <c r="J8" s="35" t="s">
        <v>463</v>
      </c>
      <c r="K8" s="38"/>
      <c r="L8" s="37"/>
      <c r="M8" s="34">
        <v>2</v>
      </c>
      <c r="N8" s="35" t="s">
        <v>749</v>
      </c>
      <c r="O8" s="36">
        <v>9</v>
      </c>
      <c r="P8" s="37" t="s">
        <v>750</v>
      </c>
      <c r="Q8" s="34">
        <v>2</v>
      </c>
      <c r="R8" s="35" t="s">
        <v>751</v>
      </c>
      <c r="S8" s="116">
        <v>3.6666666666666665</v>
      </c>
      <c r="T8" s="39" t="s">
        <v>752</v>
      </c>
      <c r="U8" s="34">
        <v>2</v>
      </c>
      <c r="V8" s="35" t="s">
        <v>753</v>
      </c>
      <c r="W8" s="36">
        <v>4</v>
      </c>
      <c r="X8" s="37" t="s">
        <v>754</v>
      </c>
      <c r="Y8" s="34">
        <v>2</v>
      </c>
      <c r="Z8" s="35" t="s">
        <v>728</v>
      </c>
      <c r="AA8" s="432"/>
      <c r="AB8" s="446"/>
      <c r="AC8" s="433"/>
    </row>
    <row r="9" spans="1:33" ht="15.75" customHeight="1" x14ac:dyDescent="0.15">
      <c r="A9" s="422"/>
      <c r="B9" s="400"/>
      <c r="C9" s="34">
        <v>10</v>
      </c>
      <c r="D9" s="35" t="s">
        <v>755</v>
      </c>
      <c r="E9" s="36">
        <v>11</v>
      </c>
      <c r="F9" s="37" t="s">
        <v>756</v>
      </c>
      <c r="G9" s="34">
        <v>2</v>
      </c>
      <c r="H9" s="35" t="s">
        <v>751</v>
      </c>
      <c r="I9" s="116"/>
      <c r="J9" s="35"/>
      <c r="K9" s="38"/>
      <c r="L9" s="37"/>
      <c r="M9" s="34">
        <v>2</v>
      </c>
      <c r="N9" s="35" t="s">
        <v>757</v>
      </c>
      <c r="O9" s="116">
        <v>2.6666666666666665</v>
      </c>
      <c r="P9" s="37" t="s">
        <v>732</v>
      </c>
      <c r="Q9" s="34"/>
      <c r="R9" s="35"/>
      <c r="S9" s="24"/>
      <c r="T9" s="35"/>
      <c r="U9" s="34">
        <v>3</v>
      </c>
      <c r="V9" s="35" t="s">
        <v>728</v>
      </c>
      <c r="W9" s="36">
        <v>7</v>
      </c>
      <c r="X9" s="37" t="s">
        <v>758</v>
      </c>
      <c r="Y9" s="34">
        <v>1</v>
      </c>
      <c r="Z9" s="35" t="s">
        <v>759</v>
      </c>
      <c r="AA9" s="432"/>
      <c r="AB9" s="446"/>
      <c r="AC9" s="433"/>
    </row>
    <row r="10" spans="1:33" ht="13.9" customHeight="1" x14ac:dyDescent="0.15">
      <c r="A10" s="423"/>
      <c r="B10" s="400"/>
      <c r="C10" s="22">
        <v>2</v>
      </c>
      <c r="D10" s="23" t="s">
        <v>760</v>
      </c>
      <c r="E10" s="70">
        <v>4.666666666666667</v>
      </c>
      <c r="F10" s="25" t="s">
        <v>761</v>
      </c>
      <c r="G10" s="34">
        <v>1</v>
      </c>
      <c r="H10" s="35" t="s">
        <v>762</v>
      </c>
      <c r="I10" s="24"/>
      <c r="J10" s="23"/>
      <c r="K10" s="26"/>
      <c r="L10" s="25"/>
      <c r="M10" s="22">
        <v>2</v>
      </c>
      <c r="N10" s="23" t="s">
        <v>763</v>
      </c>
      <c r="O10" s="24"/>
      <c r="P10" s="25"/>
      <c r="Q10" s="22"/>
      <c r="R10" s="23"/>
      <c r="S10" s="24"/>
      <c r="T10" s="27"/>
      <c r="U10" s="22"/>
      <c r="V10" s="23"/>
      <c r="W10" s="24"/>
      <c r="X10" s="25"/>
      <c r="Y10" s="22">
        <v>3</v>
      </c>
      <c r="Z10" s="23" t="s">
        <v>764</v>
      </c>
      <c r="AA10" s="432"/>
      <c r="AB10" s="446"/>
      <c r="AC10" s="434"/>
    </row>
    <row r="11" spans="1:33" ht="13.9" customHeight="1" x14ac:dyDescent="0.15">
      <c r="A11" s="423"/>
      <c r="B11" s="400"/>
      <c r="C11" s="22">
        <v>3</v>
      </c>
      <c r="D11" s="23" t="s">
        <v>765</v>
      </c>
      <c r="E11" s="24"/>
      <c r="F11" s="25"/>
      <c r="G11" s="22">
        <v>12</v>
      </c>
      <c r="H11" s="23" t="s">
        <v>766</v>
      </c>
      <c r="I11" s="24"/>
      <c r="J11" s="23"/>
      <c r="K11" s="26"/>
      <c r="L11" s="25"/>
      <c r="M11" s="69">
        <v>2.6666666666666665</v>
      </c>
      <c r="N11" s="23" t="s">
        <v>728</v>
      </c>
      <c r="O11" s="24"/>
      <c r="P11" s="25"/>
      <c r="Q11" s="22"/>
      <c r="R11" s="23"/>
      <c r="S11" s="24"/>
      <c r="T11" s="27"/>
      <c r="U11" s="22"/>
      <c r="V11" s="23"/>
      <c r="W11" s="24"/>
      <c r="X11" s="25"/>
      <c r="Y11" s="22"/>
      <c r="Z11" s="23"/>
      <c r="AA11" s="432"/>
      <c r="AB11" s="446"/>
      <c r="AC11" s="434"/>
    </row>
    <row r="12" spans="1:33" ht="13.9" customHeight="1" x14ac:dyDescent="0.15">
      <c r="A12" s="423"/>
      <c r="B12" s="400"/>
      <c r="C12" s="69">
        <v>2</v>
      </c>
      <c r="D12" s="23" t="s">
        <v>767</v>
      </c>
      <c r="E12" s="24"/>
      <c r="F12" s="25"/>
      <c r="G12" s="22"/>
      <c r="H12" s="23"/>
      <c r="I12" s="24"/>
      <c r="J12" s="23"/>
      <c r="K12" s="26"/>
      <c r="L12" s="25"/>
      <c r="M12" s="22">
        <v>14</v>
      </c>
      <c r="N12" s="23" t="s">
        <v>768</v>
      </c>
      <c r="O12" s="24"/>
      <c r="P12" s="25"/>
      <c r="Q12" s="22"/>
      <c r="R12" s="23"/>
      <c r="S12" s="24"/>
      <c r="T12" s="27"/>
      <c r="U12" s="22"/>
      <c r="V12" s="23"/>
      <c r="W12" s="24"/>
      <c r="X12" s="25"/>
      <c r="Y12" s="22"/>
      <c r="Z12" s="23"/>
      <c r="AA12" s="432"/>
      <c r="AB12" s="446"/>
      <c r="AC12" s="434"/>
    </row>
    <row r="13" spans="1:33" ht="13.9" customHeight="1" x14ac:dyDescent="0.15">
      <c r="A13" s="424"/>
      <c r="B13" s="400"/>
      <c r="C13" s="573">
        <f>SUM(C6:C12)</f>
        <v>21</v>
      </c>
      <c r="D13" s="426"/>
      <c r="E13" s="443">
        <f>SUM(E6:E12)</f>
        <v>29.666666666666668</v>
      </c>
      <c r="F13" s="426"/>
      <c r="G13" s="443">
        <f>SUM(G6:G12)</f>
        <v>26</v>
      </c>
      <c r="H13" s="426"/>
      <c r="I13" s="443">
        <f>SUM(I6:I12)</f>
        <v>8.6666666666666679</v>
      </c>
      <c r="J13" s="522"/>
      <c r="K13" s="573">
        <f>SUM(K6:K12)</f>
        <v>0</v>
      </c>
      <c r="L13" s="426"/>
      <c r="M13" s="443">
        <f>SUM(M6:M12)</f>
        <v>27.666666666666664</v>
      </c>
      <c r="N13" s="426"/>
      <c r="O13" s="443">
        <f>SUM(O6:O12)</f>
        <v>17.666666666666668</v>
      </c>
      <c r="P13" s="426"/>
      <c r="Q13" s="443">
        <f>SUM(Q6:Q12)</f>
        <v>13</v>
      </c>
      <c r="R13" s="426"/>
      <c r="S13" s="443">
        <f>SUM(S6:S12)</f>
        <v>21.666666666666668</v>
      </c>
      <c r="T13" s="522"/>
      <c r="U13" s="573">
        <f>SUM(U6:U12)</f>
        <v>11</v>
      </c>
      <c r="V13" s="426"/>
      <c r="W13" s="443">
        <f>SUM(W6:W12)</f>
        <v>20</v>
      </c>
      <c r="X13" s="426"/>
      <c r="Y13" s="443">
        <f>SUM(Y6:Y12)</f>
        <v>23</v>
      </c>
      <c r="Z13" s="522"/>
      <c r="AA13" s="432"/>
      <c r="AB13" s="446"/>
      <c r="AC13" s="414"/>
    </row>
    <row r="14" spans="1:33" ht="13.9" customHeight="1" x14ac:dyDescent="0.15">
      <c r="A14" s="525" t="s">
        <v>1</v>
      </c>
      <c r="B14" s="400"/>
      <c r="C14" s="28">
        <v>1</v>
      </c>
      <c r="D14" s="29" t="s">
        <v>769</v>
      </c>
      <c r="E14" s="30">
        <v>2</v>
      </c>
      <c r="F14" s="31" t="s">
        <v>770</v>
      </c>
      <c r="G14" s="28">
        <v>2</v>
      </c>
      <c r="H14" s="29" t="s">
        <v>771</v>
      </c>
      <c r="I14" s="30">
        <v>2</v>
      </c>
      <c r="J14" s="29" t="s">
        <v>772</v>
      </c>
      <c r="K14" s="32"/>
      <c r="L14" s="31"/>
      <c r="M14" s="28"/>
      <c r="N14" s="29"/>
      <c r="O14" s="30">
        <v>1</v>
      </c>
      <c r="P14" s="31" t="s">
        <v>773</v>
      </c>
      <c r="Q14" s="28"/>
      <c r="R14" s="29"/>
      <c r="S14" s="30">
        <v>4</v>
      </c>
      <c r="T14" s="33" t="s">
        <v>418</v>
      </c>
      <c r="U14" s="28">
        <v>2</v>
      </c>
      <c r="V14" s="29" t="s">
        <v>548</v>
      </c>
      <c r="W14" s="30">
        <v>2</v>
      </c>
      <c r="X14" s="31" t="s">
        <v>774</v>
      </c>
      <c r="Y14" s="28">
        <v>2</v>
      </c>
      <c r="Z14" s="29" t="s">
        <v>774</v>
      </c>
      <c r="AA14" s="564">
        <f>SUM(C16:Z16)</f>
        <v>28</v>
      </c>
      <c r="AB14" s="446"/>
      <c r="AC14" s="524" t="s">
        <v>1</v>
      </c>
    </row>
    <row r="15" spans="1:33" ht="13.9" customHeight="1" x14ac:dyDescent="0.15">
      <c r="A15" s="527"/>
      <c r="B15" s="400"/>
      <c r="C15" s="22">
        <v>1</v>
      </c>
      <c r="D15" s="23" t="s">
        <v>775</v>
      </c>
      <c r="E15" s="24">
        <v>2</v>
      </c>
      <c r="F15" s="25" t="s">
        <v>776</v>
      </c>
      <c r="G15" s="22">
        <v>2</v>
      </c>
      <c r="H15" s="23" t="s">
        <v>777</v>
      </c>
      <c r="I15" s="24"/>
      <c r="J15" s="23"/>
      <c r="K15" s="26"/>
      <c r="L15" s="25"/>
      <c r="M15" s="22"/>
      <c r="N15" s="23"/>
      <c r="O15" s="24"/>
      <c r="P15" s="25"/>
      <c r="Q15" s="30">
        <v>5</v>
      </c>
      <c r="R15" s="31" t="s">
        <v>773</v>
      </c>
      <c r="S15" s="24"/>
      <c r="T15" s="27"/>
      <c r="U15" s="22"/>
      <c r="V15" s="23"/>
      <c r="W15" s="24"/>
      <c r="X15" s="25"/>
      <c r="Y15" s="22"/>
      <c r="Z15" s="23"/>
      <c r="AA15" s="432"/>
      <c r="AB15" s="446"/>
      <c r="AC15" s="434"/>
    </row>
    <row r="16" spans="1:33" ht="13.9" customHeight="1" thickBot="1" x14ac:dyDescent="0.2">
      <c r="A16" s="528"/>
      <c r="B16" s="401"/>
      <c r="C16" s="451">
        <f>SUM(C14:C15)</f>
        <v>2</v>
      </c>
      <c r="D16" s="440"/>
      <c r="E16" s="463">
        <f>SUM(E14:E15)</f>
        <v>4</v>
      </c>
      <c r="F16" s="440"/>
      <c r="G16" s="463">
        <f>SUM(G14:G15)</f>
        <v>4</v>
      </c>
      <c r="H16" s="440"/>
      <c r="I16" s="463">
        <f>SUM(I14:I15)</f>
        <v>2</v>
      </c>
      <c r="J16" s="451"/>
      <c r="K16" s="444">
        <f>SUM(K14:K15)</f>
        <v>0</v>
      </c>
      <c r="L16" s="440"/>
      <c r="M16" s="451">
        <f>SUM(M14:M15)</f>
        <v>0</v>
      </c>
      <c r="N16" s="451"/>
      <c r="O16" s="463">
        <f>SUM(O14:O15)</f>
        <v>1</v>
      </c>
      <c r="P16" s="440"/>
      <c r="Q16" s="451">
        <f>SUM(Q14:Q15)</f>
        <v>5</v>
      </c>
      <c r="R16" s="451"/>
      <c r="S16" s="463">
        <f>SUM(S14:S15)</f>
        <v>4</v>
      </c>
      <c r="T16" s="503"/>
      <c r="U16" s="451">
        <f>SUM(U14:U15)</f>
        <v>2</v>
      </c>
      <c r="V16" s="451"/>
      <c r="W16" s="463">
        <f>SUM(W14:W15)</f>
        <v>2</v>
      </c>
      <c r="X16" s="440"/>
      <c r="Y16" s="451">
        <f>SUM(Y14:Y15)</f>
        <v>2</v>
      </c>
      <c r="Z16" s="440"/>
      <c r="AA16" s="496"/>
      <c r="AB16" s="447"/>
      <c r="AC16" s="420"/>
    </row>
    <row r="17" spans="1:29" ht="13.9" customHeight="1" x14ac:dyDescent="0.15">
      <c r="A17" s="422" t="s">
        <v>2</v>
      </c>
      <c r="B17" s="400">
        <v>90</v>
      </c>
      <c r="C17" s="223">
        <v>7</v>
      </c>
      <c r="D17" s="224" t="s">
        <v>778</v>
      </c>
      <c r="E17" s="225">
        <v>1</v>
      </c>
      <c r="F17" s="224" t="s">
        <v>778</v>
      </c>
      <c r="G17" s="225">
        <v>4</v>
      </c>
      <c r="H17" s="226" t="s">
        <v>779</v>
      </c>
      <c r="I17" s="223">
        <v>6</v>
      </c>
      <c r="J17" s="227" t="s">
        <v>780</v>
      </c>
      <c r="K17" s="228"/>
      <c r="L17" s="229"/>
      <c r="M17" s="225">
        <v>2</v>
      </c>
      <c r="N17" s="230" t="s">
        <v>781</v>
      </c>
      <c r="O17" s="223">
        <v>10</v>
      </c>
      <c r="P17" s="231" t="s">
        <v>781</v>
      </c>
      <c r="Q17" s="225">
        <v>8</v>
      </c>
      <c r="R17" s="226" t="s">
        <v>782</v>
      </c>
      <c r="S17" s="223">
        <v>12</v>
      </c>
      <c r="T17" s="227" t="s">
        <v>783</v>
      </c>
      <c r="U17" s="228">
        <v>8</v>
      </c>
      <c r="V17" s="232" t="s">
        <v>784</v>
      </c>
      <c r="W17" s="233">
        <v>9.6666666666666661</v>
      </c>
      <c r="X17" s="234" t="s">
        <v>785</v>
      </c>
      <c r="Y17" s="223">
        <v>8</v>
      </c>
      <c r="Z17" s="229" t="s">
        <v>786</v>
      </c>
      <c r="AA17" s="431">
        <f>SUM(C21:Z21)</f>
        <v>91.666666666666671</v>
      </c>
      <c r="AB17" s="446">
        <v>90</v>
      </c>
      <c r="AC17" s="433" t="s">
        <v>2</v>
      </c>
    </row>
    <row r="18" spans="1:29" ht="13.9" customHeight="1" x14ac:dyDescent="0.15">
      <c r="A18" s="423"/>
      <c r="B18" s="400"/>
      <c r="C18" s="235"/>
      <c r="D18" s="236"/>
      <c r="E18" s="237">
        <v>6</v>
      </c>
      <c r="F18" s="232" t="s">
        <v>787</v>
      </c>
      <c r="G18" s="237">
        <v>4</v>
      </c>
      <c r="H18" s="238" t="s">
        <v>788</v>
      </c>
      <c r="I18" s="239"/>
      <c r="J18" s="240"/>
      <c r="K18" s="241"/>
      <c r="L18" s="232"/>
      <c r="M18" s="242"/>
      <c r="N18" s="243"/>
      <c r="O18" s="239"/>
      <c r="P18" s="232"/>
      <c r="Q18" s="237"/>
      <c r="R18" s="238"/>
      <c r="S18" s="239"/>
      <c r="T18" s="240"/>
      <c r="U18" s="241"/>
      <c r="V18" s="232"/>
      <c r="W18" s="237">
        <v>2</v>
      </c>
      <c r="X18" s="238" t="s">
        <v>786</v>
      </c>
      <c r="Y18" s="239">
        <v>4</v>
      </c>
      <c r="Z18" s="232" t="s">
        <v>789</v>
      </c>
      <c r="AA18" s="432"/>
      <c r="AB18" s="446"/>
      <c r="AC18" s="434"/>
    </row>
    <row r="19" spans="1:29" ht="13.9" customHeight="1" x14ac:dyDescent="0.15">
      <c r="A19" s="423"/>
      <c r="B19" s="400"/>
      <c r="C19" s="22"/>
      <c r="D19" s="23"/>
      <c r="E19" s="24"/>
      <c r="F19" s="25"/>
      <c r="G19" s="22"/>
      <c r="H19" s="23"/>
      <c r="I19" s="24"/>
      <c r="J19" s="23"/>
      <c r="K19" s="26"/>
      <c r="L19" s="25"/>
      <c r="M19" s="22"/>
      <c r="N19" s="23"/>
      <c r="O19" s="24"/>
      <c r="P19" s="25"/>
      <c r="Q19" s="22"/>
      <c r="R19" s="23"/>
      <c r="S19" s="24"/>
      <c r="T19" s="27"/>
      <c r="U19" s="22"/>
      <c r="V19" s="23"/>
      <c r="W19" s="24"/>
      <c r="X19" s="25"/>
      <c r="Y19" s="22"/>
      <c r="Z19" s="23"/>
      <c r="AA19" s="432"/>
      <c r="AB19" s="446"/>
      <c r="AC19" s="434"/>
    </row>
    <row r="20" spans="1:29" ht="13.9" customHeight="1" x14ac:dyDescent="0.15">
      <c r="A20" s="423"/>
      <c r="B20" s="400"/>
      <c r="C20" s="22"/>
      <c r="D20" s="23"/>
      <c r="E20" s="24"/>
      <c r="F20" s="25"/>
      <c r="G20" s="22"/>
      <c r="H20" s="23"/>
      <c r="I20" s="24"/>
      <c r="J20" s="23"/>
      <c r="K20" s="26"/>
      <c r="L20" s="25"/>
      <c r="M20" s="22"/>
      <c r="N20" s="23"/>
      <c r="O20" s="24"/>
      <c r="P20" s="25"/>
      <c r="Q20" s="22"/>
      <c r="R20" s="23"/>
      <c r="S20" s="24"/>
      <c r="T20" s="27"/>
      <c r="U20" s="22"/>
      <c r="V20" s="23"/>
      <c r="W20" s="24"/>
      <c r="X20" s="25"/>
      <c r="Y20" s="22"/>
      <c r="Z20" s="23"/>
      <c r="AA20" s="432"/>
      <c r="AB20" s="446"/>
      <c r="AC20" s="434"/>
    </row>
    <row r="21" spans="1:29" ht="13.9" customHeight="1" thickBot="1" x14ac:dyDescent="0.2">
      <c r="A21" s="424"/>
      <c r="B21" s="400"/>
      <c r="C21" s="448">
        <f>SUM(C17:C20)</f>
        <v>7</v>
      </c>
      <c r="D21" s="449"/>
      <c r="E21" s="515">
        <f>SUM(E17:E20)</f>
        <v>7</v>
      </c>
      <c r="F21" s="449"/>
      <c r="G21" s="515">
        <f>SUM(G17:G20)</f>
        <v>8</v>
      </c>
      <c r="H21" s="449"/>
      <c r="I21" s="515">
        <f>SUM(I17:I20)</f>
        <v>6</v>
      </c>
      <c r="J21" s="448"/>
      <c r="K21" s="424">
        <f>SUM(K17:K20)</f>
        <v>0</v>
      </c>
      <c r="L21" s="449"/>
      <c r="M21" s="448">
        <f>SUM(M17:M20)</f>
        <v>2</v>
      </c>
      <c r="N21" s="448"/>
      <c r="O21" s="515">
        <f>SUM(O17:O20)</f>
        <v>10</v>
      </c>
      <c r="P21" s="449"/>
      <c r="Q21" s="448">
        <f>SUM(Q17:Q20)</f>
        <v>8</v>
      </c>
      <c r="R21" s="448"/>
      <c r="S21" s="515">
        <f>SUM(S17:S20)</f>
        <v>12</v>
      </c>
      <c r="T21" s="516"/>
      <c r="U21" s="448">
        <f>SUM(U17:U20)</f>
        <v>8</v>
      </c>
      <c r="V21" s="448"/>
      <c r="W21" s="521">
        <f>SUM(W17:W20)</f>
        <v>11.666666666666666</v>
      </c>
      <c r="X21" s="453"/>
      <c r="Y21" s="448">
        <f>SUM(Y17:Y20)</f>
        <v>12</v>
      </c>
      <c r="Z21" s="449"/>
      <c r="AA21" s="432"/>
      <c r="AB21" s="446"/>
      <c r="AC21" s="414"/>
    </row>
    <row r="22" spans="1:29" ht="13.9" customHeight="1" x14ac:dyDescent="0.15">
      <c r="A22" s="421" t="s">
        <v>3</v>
      </c>
      <c r="B22" s="427">
        <v>175</v>
      </c>
      <c r="C22" s="16">
        <v>1</v>
      </c>
      <c r="D22" s="17" t="s">
        <v>790</v>
      </c>
      <c r="E22" s="18">
        <v>3</v>
      </c>
      <c r="F22" s="19" t="s">
        <v>791</v>
      </c>
      <c r="G22" s="16">
        <v>10</v>
      </c>
      <c r="H22" s="17" t="s">
        <v>792</v>
      </c>
      <c r="I22" s="18">
        <v>4</v>
      </c>
      <c r="J22" s="17" t="s">
        <v>793</v>
      </c>
      <c r="K22" s="20"/>
      <c r="L22" s="19"/>
      <c r="M22" s="16">
        <v>16</v>
      </c>
      <c r="N22" s="17" t="s">
        <v>794</v>
      </c>
      <c r="O22" s="18">
        <v>6</v>
      </c>
      <c r="P22" s="19" t="s">
        <v>795</v>
      </c>
      <c r="Q22" s="16">
        <v>6</v>
      </c>
      <c r="R22" s="17" t="s">
        <v>796</v>
      </c>
      <c r="S22" s="18">
        <v>4</v>
      </c>
      <c r="T22" s="21" t="s">
        <v>797</v>
      </c>
      <c r="U22" s="244">
        <v>4.333333333333333</v>
      </c>
      <c r="V22" s="17" t="s">
        <v>798</v>
      </c>
      <c r="W22" s="18">
        <v>8</v>
      </c>
      <c r="X22" s="19" t="s">
        <v>799</v>
      </c>
      <c r="Y22" s="245">
        <v>12</v>
      </c>
      <c r="Z22" s="246" t="s">
        <v>800</v>
      </c>
      <c r="AA22" s="431">
        <f>SUM(C26:Z26)</f>
        <v>177.66666666666669</v>
      </c>
      <c r="AB22" s="445">
        <v>175</v>
      </c>
      <c r="AC22" s="419" t="s">
        <v>3</v>
      </c>
    </row>
    <row r="23" spans="1:29" ht="13.9" customHeight="1" x14ac:dyDescent="0.15">
      <c r="A23" s="423"/>
      <c r="B23" s="400"/>
      <c r="C23" s="22">
        <v>9</v>
      </c>
      <c r="D23" s="23" t="s">
        <v>801</v>
      </c>
      <c r="E23" s="24">
        <v>10</v>
      </c>
      <c r="F23" s="25" t="s">
        <v>802</v>
      </c>
      <c r="G23" s="22">
        <v>12</v>
      </c>
      <c r="H23" s="23" t="s">
        <v>793</v>
      </c>
      <c r="I23" s="24">
        <v>10</v>
      </c>
      <c r="J23" s="23" t="s">
        <v>803</v>
      </c>
      <c r="K23" s="26"/>
      <c r="L23" s="25"/>
      <c r="M23" s="247">
        <v>4</v>
      </c>
      <c r="N23" s="248" t="s">
        <v>795</v>
      </c>
      <c r="O23" s="249">
        <v>12</v>
      </c>
      <c r="P23" s="250" t="s">
        <v>804</v>
      </c>
      <c r="Q23" s="22">
        <v>6</v>
      </c>
      <c r="R23" s="23" t="s">
        <v>805</v>
      </c>
      <c r="S23" s="24">
        <v>5</v>
      </c>
      <c r="T23" s="27" t="s">
        <v>806</v>
      </c>
      <c r="U23" s="22">
        <v>1</v>
      </c>
      <c r="V23" s="23" t="s">
        <v>799</v>
      </c>
      <c r="W23" s="24">
        <v>1</v>
      </c>
      <c r="X23" s="25" t="s">
        <v>800</v>
      </c>
      <c r="Y23" s="22">
        <v>1</v>
      </c>
      <c r="Z23" s="23" t="s">
        <v>807</v>
      </c>
      <c r="AA23" s="432"/>
      <c r="AB23" s="446"/>
      <c r="AC23" s="434"/>
    </row>
    <row r="24" spans="1:29" ht="13.9" customHeight="1" x14ac:dyDescent="0.15">
      <c r="A24" s="423"/>
      <c r="B24" s="400"/>
      <c r="C24" s="22">
        <v>8</v>
      </c>
      <c r="D24" s="23" t="s">
        <v>791</v>
      </c>
      <c r="E24" s="24">
        <v>1</v>
      </c>
      <c r="F24" s="25" t="s">
        <v>808</v>
      </c>
      <c r="G24" s="22"/>
      <c r="H24" s="23"/>
      <c r="I24" s="24"/>
      <c r="J24" s="23"/>
      <c r="K24" s="26"/>
      <c r="L24" s="25"/>
      <c r="M24" s="24">
        <v>1</v>
      </c>
      <c r="N24" s="23" t="s">
        <v>809</v>
      </c>
      <c r="O24" s="24">
        <v>1</v>
      </c>
      <c r="P24" s="25" t="s">
        <v>810</v>
      </c>
      <c r="Q24" s="22">
        <v>4</v>
      </c>
      <c r="R24" s="23" t="s">
        <v>797</v>
      </c>
      <c r="S24" s="24"/>
      <c r="T24" s="27"/>
      <c r="U24" s="24">
        <v>2</v>
      </c>
      <c r="V24" s="23" t="s">
        <v>811</v>
      </c>
      <c r="W24" s="36">
        <v>9</v>
      </c>
      <c r="X24" s="35" t="s">
        <v>798</v>
      </c>
      <c r="Y24" s="24">
        <v>2</v>
      </c>
      <c r="Z24" s="23" t="s">
        <v>589</v>
      </c>
      <c r="AA24" s="432"/>
      <c r="AB24" s="446"/>
      <c r="AC24" s="434"/>
    </row>
    <row r="25" spans="1:29" ht="13.9" customHeight="1" x14ac:dyDescent="0.15">
      <c r="A25" s="423"/>
      <c r="B25" s="400"/>
      <c r="C25" s="22"/>
      <c r="D25" s="23"/>
      <c r="E25" s="24"/>
      <c r="F25" s="25"/>
      <c r="G25" s="22"/>
      <c r="H25" s="23"/>
      <c r="I25" s="24"/>
      <c r="J25" s="23"/>
      <c r="K25" s="26"/>
      <c r="L25" s="25"/>
      <c r="M25" s="22"/>
      <c r="N25" s="23"/>
      <c r="O25" s="24"/>
      <c r="P25" s="25"/>
      <c r="Q25" s="22"/>
      <c r="R25" s="23"/>
      <c r="S25" s="24"/>
      <c r="T25" s="27"/>
      <c r="U25" s="24">
        <v>1</v>
      </c>
      <c r="V25" s="23" t="s">
        <v>812</v>
      </c>
      <c r="W25" s="24"/>
      <c r="X25" s="25"/>
      <c r="Y25" s="69">
        <v>3.3333333333333335</v>
      </c>
      <c r="Z25" s="23" t="s">
        <v>813</v>
      </c>
      <c r="AA25" s="432"/>
      <c r="AB25" s="446"/>
      <c r="AC25" s="434"/>
    </row>
    <row r="26" spans="1:29" s="251" customFormat="1" ht="13.9" customHeight="1" thickBot="1" x14ac:dyDescent="0.2">
      <c r="A26" s="444"/>
      <c r="B26" s="401"/>
      <c r="C26" s="452">
        <f>SUM(C22:C25)</f>
        <v>18</v>
      </c>
      <c r="D26" s="453"/>
      <c r="E26" s="521">
        <f>SUM(E22:E25)</f>
        <v>14</v>
      </c>
      <c r="F26" s="453"/>
      <c r="G26" s="521">
        <f>SUM(G22:G25)</f>
        <v>22</v>
      </c>
      <c r="H26" s="453"/>
      <c r="I26" s="521">
        <f>SUM(I22:I25)</f>
        <v>14</v>
      </c>
      <c r="J26" s="452"/>
      <c r="K26" s="535">
        <f>SUM(K22:K25)</f>
        <v>0</v>
      </c>
      <c r="L26" s="453"/>
      <c r="M26" s="452">
        <f>SUM(M22:M25)</f>
        <v>21</v>
      </c>
      <c r="N26" s="452"/>
      <c r="O26" s="521">
        <f>SUM(O22:O25)</f>
        <v>19</v>
      </c>
      <c r="P26" s="453"/>
      <c r="Q26" s="452">
        <f>SUM(Q22:Q25)</f>
        <v>16</v>
      </c>
      <c r="R26" s="452"/>
      <c r="S26" s="521">
        <f>SUM(S22:S25)</f>
        <v>9</v>
      </c>
      <c r="T26" s="572"/>
      <c r="U26" s="452">
        <f>SUM(U22:U25)</f>
        <v>8.3333333333333321</v>
      </c>
      <c r="V26" s="452"/>
      <c r="W26" s="521">
        <f>SUM(W22:W25)</f>
        <v>18</v>
      </c>
      <c r="X26" s="453"/>
      <c r="Y26" s="452">
        <f>SUM(Y22:Y25)</f>
        <v>18.333333333333332</v>
      </c>
      <c r="Z26" s="453"/>
      <c r="AA26" s="432"/>
      <c r="AB26" s="447"/>
      <c r="AC26" s="420"/>
    </row>
    <row r="27" spans="1:29" ht="13.9" customHeight="1" x14ac:dyDescent="0.15">
      <c r="A27" s="422" t="s">
        <v>4</v>
      </c>
      <c r="B27" s="400">
        <v>105</v>
      </c>
      <c r="C27" s="16">
        <v>1</v>
      </c>
      <c r="D27" s="17" t="s">
        <v>814</v>
      </c>
      <c r="E27" s="18">
        <v>6</v>
      </c>
      <c r="F27" s="19" t="s">
        <v>815</v>
      </c>
      <c r="G27" s="16">
        <v>9</v>
      </c>
      <c r="H27" s="17" t="s">
        <v>816</v>
      </c>
      <c r="I27" s="18">
        <v>3</v>
      </c>
      <c r="J27" s="17" t="s">
        <v>817</v>
      </c>
      <c r="K27" s="20"/>
      <c r="L27" s="19"/>
      <c r="M27" s="16">
        <v>5</v>
      </c>
      <c r="N27" s="17" t="s">
        <v>818</v>
      </c>
      <c r="O27" s="18">
        <v>1</v>
      </c>
      <c r="P27" s="19" t="s">
        <v>819</v>
      </c>
      <c r="Q27" s="16">
        <v>6</v>
      </c>
      <c r="R27" s="17" t="s">
        <v>820</v>
      </c>
      <c r="S27" s="252">
        <v>8</v>
      </c>
      <c r="T27" s="253" t="s">
        <v>821</v>
      </c>
      <c r="U27" s="16">
        <v>3</v>
      </c>
      <c r="V27" s="17" t="s">
        <v>822</v>
      </c>
      <c r="W27" s="252">
        <v>4</v>
      </c>
      <c r="X27" s="254" t="s">
        <v>823</v>
      </c>
      <c r="Y27" s="16">
        <v>3</v>
      </c>
      <c r="Z27" s="17" t="s">
        <v>824</v>
      </c>
      <c r="AA27" s="431">
        <f>SUM(C31:Z31)</f>
        <v>108</v>
      </c>
      <c r="AB27" s="446">
        <v>105</v>
      </c>
      <c r="AC27" s="433" t="s">
        <v>4</v>
      </c>
    </row>
    <row r="28" spans="1:29" ht="13.9" customHeight="1" x14ac:dyDescent="0.15">
      <c r="A28" s="423"/>
      <c r="B28" s="400"/>
      <c r="C28" s="22">
        <v>6</v>
      </c>
      <c r="D28" s="23" t="s">
        <v>825</v>
      </c>
      <c r="E28" s="24"/>
      <c r="F28" s="25"/>
      <c r="G28" s="22">
        <v>7</v>
      </c>
      <c r="H28" s="23" t="s">
        <v>826</v>
      </c>
      <c r="I28" s="24">
        <v>3</v>
      </c>
      <c r="J28" s="23" t="s">
        <v>827</v>
      </c>
      <c r="K28" s="26"/>
      <c r="L28" s="25"/>
      <c r="M28" s="22">
        <v>9</v>
      </c>
      <c r="N28" s="23" t="s">
        <v>819</v>
      </c>
      <c r="O28" s="24">
        <v>8</v>
      </c>
      <c r="P28" s="25" t="s">
        <v>828</v>
      </c>
      <c r="Q28" s="22">
        <v>4</v>
      </c>
      <c r="R28" s="23" t="s">
        <v>829</v>
      </c>
      <c r="S28" s="24">
        <v>3</v>
      </c>
      <c r="T28" s="27" t="s">
        <v>830</v>
      </c>
      <c r="U28" s="247">
        <v>4</v>
      </c>
      <c r="V28" s="248" t="s">
        <v>823</v>
      </c>
      <c r="W28" s="24">
        <v>6</v>
      </c>
      <c r="X28" s="25" t="s">
        <v>831</v>
      </c>
      <c r="Y28" s="22">
        <v>2</v>
      </c>
      <c r="Z28" s="23" t="s">
        <v>832</v>
      </c>
      <c r="AA28" s="432"/>
      <c r="AB28" s="446"/>
      <c r="AC28" s="434"/>
    </row>
    <row r="29" spans="1:29" ht="13.9" customHeight="1" x14ac:dyDescent="0.15">
      <c r="A29" s="423"/>
      <c r="B29" s="400"/>
      <c r="C29" s="22">
        <v>1</v>
      </c>
      <c r="D29" s="23" t="s">
        <v>815</v>
      </c>
      <c r="E29" s="24"/>
      <c r="F29" s="25"/>
      <c r="G29" s="22">
        <v>1</v>
      </c>
      <c r="H29" s="23" t="s">
        <v>817</v>
      </c>
      <c r="I29" s="24"/>
      <c r="J29" s="23"/>
      <c r="K29" s="26"/>
      <c r="L29" s="25"/>
      <c r="M29" s="22"/>
      <c r="N29" s="23"/>
      <c r="O29" s="24"/>
      <c r="P29" s="25"/>
      <c r="Q29" s="22"/>
      <c r="R29" s="23"/>
      <c r="S29" s="24">
        <v>3</v>
      </c>
      <c r="T29" s="27" t="s">
        <v>822</v>
      </c>
      <c r="U29" s="22"/>
      <c r="V29" s="23"/>
      <c r="W29" s="24"/>
      <c r="X29" s="25"/>
      <c r="Y29" s="22">
        <v>2</v>
      </c>
      <c r="Z29" s="23" t="s">
        <v>759</v>
      </c>
      <c r="AA29" s="432"/>
      <c r="AB29" s="446"/>
      <c r="AC29" s="434"/>
    </row>
    <row r="30" spans="1:29" ht="13.9" customHeight="1" x14ac:dyDescent="0.15">
      <c r="A30" s="423"/>
      <c r="B30" s="400"/>
      <c r="C30" s="22"/>
      <c r="D30" s="23"/>
      <c r="E30" s="24"/>
      <c r="F30" s="25"/>
      <c r="G30" s="22"/>
      <c r="H30" s="23"/>
      <c r="I30" s="24"/>
      <c r="J30" s="23"/>
      <c r="K30" s="26"/>
      <c r="L30" s="25"/>
      <c r="M30" s="22"/>
      <c r="N30" s="23"/>
      <c r="O30" s="24"/>
      <c r="P30" s="25"/>
      <c r="Q30" s="22"/>
      <c r="R30" s="23"/>
      <c r="S30" s="24"/>
      <c r="T30" s="27"/>
      <c r="U30" s="22"/>
      <c r="V30" s="23"/>
      <c r="W30" s="24"/>
      <c r="X30" s="25"/>
      <c r="Y30" s="22"/>
      <c r="Z30" s="23"/>
      <c r="AA30" s="432"/>
      <c r="AB30" s="446"/>
      <c r="AC30" s="434"/>
    </row>
    <row r="31" spans="1:29" ht="13.9" customHeight="1" thickBot="1" x14ac:dyDescent="0.2">
      <c r="A31" s="424"/>
      <c r="B31" s="400"/>
      <c r="C31" s="451">
        <f>SUM(C27:C30)</f>
        <v>8</v>
      </c>
      <c r="D31" s="440"/>
      <c r="E31" s="463">
        <f>SUM(E27:E30)</f>
        <v>6</v>
      </c>
      <c r="F31" s="440"/>
      <c r="G31" s="463">
        <f>SUM(G27:G30)</f>
        <v>17</v>
      </c>
      <c r="H31" s="440"/>
      <c r="I31" s="463">
        <f>SUM(I27:I30)</f>
        <v>6</v>
      </c>
      <c r="J31" s="451"/>
      <c r="K31" s="444">
        <f>SUM(K27:K30)</f>
        <v>0</v>
      </c>
      <c r="L31" s="440"/>
      <c r="M31" s="451">
        <f>SUM(M27:M30)</f>
        <v>14</v>
      </c>
      <c r="N31" s="451"/>
      <c r="O31" s="463">
        <f>SUM(O27:O30)</f>
        <v>9</v>
      </c>
      <c r="P31" s="440"/>
      <c r="Q31" s="451">
        <f>SUM(Q27:Q30)</f>
        <v>10</v>
      </c>
      <c r="R31" s="451"/>
      <c r="S31" s="463">
        <f>SUM(S27:S30)</f>
        <v>14</v>
      </c>
      <c r="T31" s="503"/>
      <c r="U31" s="451">
        <f>SUM(U27:U30)</f>
        <v>7</v>
      </c>
      <c r="V31" s="451"/>
      <c r="W31" s="463">
        <f>SUM(W27:W30)</f>
        <v>10</v>
      </c>
      <c r="X31" s="440"/>
      <c r="Y31" s="451">
        <f>SUM(Y27:Y30)</f>
        <v>7</v>
      </c>
      <c r="Z31" s="440"/>
      <c r="AA31" s="432"/>
      <c r="AB31" s="446"/>
      <c r="AC31" s="414"/>
    </row>
    <row r="32" spans="1:29" ht="13.9" customHeight="1" x14ac:dyDescent="0.15">
      <c r="A32" s="421" t="s">
        <v>6</v>
      </c>
      <c r="B32" s="427">
        <v>60</v>
      </c>
      <c r="C32" s="16">
        <v>2</v>
      </c>
      <c r="D32" s="17" t="s">
        <v>369</v>
      </c>
      <c r="E32" s="18">
        <v>2</v>
      </c>
      <c r="F32" s="19" t="s">
        <v>833</v>
      </c>
      <c r="G32" s="16">
        <v>1</v>
      </c>
      <c r="H32" s="17" t="s">
        <v>369</v>
      </c>
      <c r="I32" s="18">
        <v>2</v>
      </c>
      <c r="J32" s="17" t="s">
        <v>615</v>
      </c>
      <c r="K32" s="20"/>
      <c r="L32" s="19"/>
      <c r="M32" s="16">
        <v>4</v>
      </c>
      <c r="N32" s="17" t="s">
        <v>622</v>
      </c>
      <c r="O32" s="18">
        <v>4</v>
      </c>
      <c r="P32" s="19" t="s">
        <v>623</v>
      </c>
      <c r="Q32" s="16">
        <v>5</v>
      </c>
      <c r="R32" s="17" t="s">
        <v>623</v>
      </c>
      <c r="S32" s="18">
        <v>1</v>
      </c>
      <c r="T32" s="21" t="s">
        <v>369</v>
      </c>
      <c r="U32" s="16">
        <v>3</v>
      </c>
      <c r="V32" s="17" t="s">
        <v>834</v>
      </c>
      <c r="W32" s="18">
        <v>3</v>
      </c>
      <c r="X32" s="19" t="s">
        <v>835</v>
      </c>
      <c r="Y32" s="16">
        <v>2</v>
      </c>
      <c r="Z32" s="17" t="s">
        <v>836</v>
      </c>
      <c r="AA32" s="431">
        <f>SUM(C36:Z36)</f>
        <v>62</v>
      </c>
      <c r="AB32" s="445">
        <v>60</v>
      </c>
      <c r="AC32" s="419" t="s">
        <v>6</v>
      </c>
    </row>
    <row r="33" spans="1:29" ht="13.9" customHeight="1" x14ac:dyDescent="0.15">
      <c r="A33" s="423"/>
      <c r="B33" s="400"/>
      <c r="C33" s="22">
        <v>3</v>
      </c>
      <c r="D33" s="23" t="s">
        <v>833</v>
      </c>
      <c r="E33" s="24">
        <v>4</v>
      </c>
      <c r="F33" s="25" t="s">
        <v>621</v>
      </c>
      <c r="G33" s="22">
        <v>2</v>
      </c>
      <c r="H33" s="23" t="s">
        <v>362</v>
      </c>
      <c r="I33" s="24">
        <v>2</v>
      </c>
      <c r="J33" s="23" t="s">
        <v>837</v>
      </c>
      <c r="K33" s="26"/>
      <c r="L33" s="25"/>
      <c r="M33" s="22">
        <v>2</v>
      </c>
      <c r="N33" s="23" t="s">
        <v>838</v>
      </c>
      <c r="O33" s="24">
        <v>3</v>
      </c>
      <c r="P33" s="25" t="s">
        <v>839</v>
      </c>
      <c r="Q33" s="22">
        <v>2</v>
      </c>
      <c r="R33" s="23" t="s">
        <v>839</v>
      </c>
      <c r="S33" s="24">
        <v>3</v>
      </c>
      <c r="T33" s="27" t="s">
        <v>362</v>
      </c>
      <c r="U33" s="22">
        <v>3</v>
      </c>
      <c r="V33" s="23" t="s">
        <v>617</v>
      </c>
      <c r="W33" s="24">
        <v>3</v>
      </c>
      <c r="X33" s="25" t="s">
        <v>361</v>
      </c>
      <c r="Y33" s="22">
        <v>2</v>
      </c>
      <c r="Z33" s="23" t="s">
        <v>840</v>
      </c>
      <c r="AA33" s="432"/>
      <c r="AB33" s="446"/>
      <c r="AC33" s="434"/>
    </row>
    <row r="34" spans="1:29" ht="13.9" customHeight="1" x14ac:dyDescent="0.15">
      <c r="A34" s="423"/>
      <c r="B34" s="400"/>
      <c r="C34" s="22">
        <v>1</v>
      </c>
      <c r="D34" s="23" t="s">
        <v>841</v>
      </c>
      <c r="E34" s="24"/>
      <c r="F34" s="25"/>
      <c r="G34" s="22">
        <v>3</v>
      </c>
      <c r="H34" s="23" t="s">
        <v>615</v>
      </c>
      <c r="I34" s="24"/>
      <c r="J34" s="23"/>
      <c r="K34" s="26"/>
      <c r="L34" s="25"/>
      <c r="M34" s="22"/>
      <c r="N34" s="23"/>
      <c r="O34" s="24"/>
      <c r="P34" s="25"/>
      <c r="Q34" s="22"/>
      <c r="R34" s="23"/>
      <c r="S34" s="24"/>
      <c r="T34" s="27"/>
      <c r="U34" s="22"/>
      <c r="V34" s="23"/>
      <c r="W34" s="24"/>
      <c r="X34" s="25"/>
      <c r="Y34" s="22"/>
      <c r="Z34" s="23"/>
      <c r="AA34" s="432"/>
      <c r="AB34" s="446"/>
      <c r="AC34" s="434"/>
    </row>
    <row r="35" spans="1:29" ht="13.9" customHeight="1" x14ac:dyDescent="0.15">
      <c r="A35" s="423"/>
      <c r="B35" s="400"/>
      <c r="C35" s="22"/>
      <c r="D35" s="23"/>
      <c r="E35" s="24"/>
      <c r="F35" s="25"/>
      <c r="G35" s="22"/>
      <c r="H35" s="23"/>
      <c r="I35" s="24"/>
      <c r="J35" s="23"/>
      <c r="K35" s="26"/>
      <c r="L35" s="25"/>
      <c r="M35" s="22"/>
      <c r="N35" s="23"/>
      <c r="O35" s="24"/>
      <c r="P35" s="25"/>
      <c r="Q35" s="22"/>
      <c r="R35" s="23"/>
      <c r="S35" s="24"/>
      <c r="T35" s="27"/>
      <c r="U35" s="22"/>
      <c r="V35" s="23"/>
      <c r="W35" s="24"/>
      <c r="X35" s="25"/>
      <c r="Y35" s="22"/>
      <c r="Z35" s="23"/>
      <c r="AA35" s="432"/>
      <c r="AB35" s="446"/>
      <c r="AC35" s="434"/>
    </row>
    <row r="36" spans="1:29" ht="13.9" customHeight="1" thickBot="1" x14ac:dyDescent="0.2">
      <c r="A36" s="444"/>
      <c r="B36" s="401"/>
      <c r="C36" s="451">
        <f>SUM(C32:C35)</f>
        <v>6</v>
      </c>
      <c r="D36" s="440"/>
      <c r="E36" s="463">
        <f>SUM(E32:E35)</f>
        <v>6</v>
      </c>
      <c r="F36" s="440"/>
      <c r="G36" s="463">
        <f>SUM(G32:G35)</f>
        <v>6</v>
      </c>
      <c r="H36" s="440"/>
      <c r="I36" s="463">
        <f>SUM(I32:I35)</f>
        <v>4</v>
      </c>
      <c r="J36" s="451"/>
      <c r="K36" s="444">
        <f>SUM(K32:K35)</f>
        <v>0</v>
      </c>
      <c r="L36" s="440"/>
      <c r="M36" s="451">
        <f>SUM(M32:M35)</f>
        <v>6</v>
      </c>
      <c r="N36" s="451"/>
      <c r="O36" s="463">
        <f>SUM(O32:O35)</f>
        <v>7</v>
      </c>
      <c r="P36" s="440"/>
      <c r="Q36" s="451">
        <f>SUM(Q32:Q35)</f>
        <v>7</v>
      </c>
      <c r="R36" s="451"/>
      <c r="S36" s="463">
        <f>SUM(S32:S35)</f>
        <v>4</v>
      </c>
      <c r="T36" s="503"/>
      <c r="U36" s="451">
        <f>SUM(U32:U35)</f>
        <v>6</v>
      </c>
      <c r="V36" s="451"/>
      <c r="W36" s="463">
        <f>SUM(W32:W35)</f>
        <v>6</v>
      </c>
      <c r="X36" s="440"/>
      <c r="Y36" s="451">
        <f>SUM(Y32:Y35)</f>
        <v>4</v>
      </c>
      <c r="Z36" s="440"/>
      <c r="AA36" s="432"/>
      <c r="AB36" s="447"/>
      <c r="AC36" s="420"/>
    </row>
    <row r="37" spans="1:29" ht="13.9" customHeight="1" x14ac:dyDescent="0.15">
      <c r="A37" s="422" t="s">
        <v>18</v>
      </c>
      <c r="B37" s="400">
        <v>60</v>
      </c>
      <c r="C37" s="16">
        <v>2</v>
      </c>
      <c r="D37" s="17" t="s">
        <v>842</v>
      </c>
      <c r="E37" s="18">
        <v>4</v>
      </c>
      <c r="F37" s="19" t="s">
        <v>843</v>
      </c>
      <c r="G37" s="16">
        <v>4</v>
      </c>
      <c r="H37" s="17" t="s">
        <v>844</v>
      </c>
      <c r="I37" s="18">
        <v>4</v>
      </c>
      <c r="J37" s="17" t="s">
        <v>845</v>
      </c>
      <c r="K37" s="20"/>
      <c r="L37" s="19"/>
      <c r="M37" s="16">
        <v>2</v>
      </c>
      <c r="N37" s="17" t="s">
        <v>846</v>
      </c>
      <c r="O37" s="18">
        <v>4</v>
      </c>
      <c r="P37" s="19" t="s">
        <v>847</v>
      </c>
      <c r="Q37" s="16">
        <v>4</v>
      </c>
      <c r="R37" s="17" t="s">
        <v>848</v>
      </c>
      <c r="S37" s="18">
        <v>4</v>
      </c>
      <c r="T37" s="21" t="s">
        <v>849</v>
      </c>
      <c r="U37" s="16">
        <v>2</v>
      </c>
      <c r="V37" s="17" t="s">
        <v>850</v>
      </c>
      <c r="W37" s="18">
        <v>4</v>
      </c>
      <c r="X37" s="19" t="s">
        <v>851</v>
      </c>
      <c r="Y37" s="16">
        <v>4</v>
      </c>
      <c r="Z37" s="17" t="s">
        <v>852</v>
      </c>
      <c r="AA37" s="431">
        <f>SUM(C41:Z41)</f>
        <v>60</v>
      </c>
      <c r="AB37" s="446">
        <v>60</v>
      </c>
      <c r="AC37" s="433" t="s">
        <v>18</v>
      </c>
    </row>
    <row r="38" spans="1:29" ht="13.9" customHeight="1" x14ac:dyDescent="0.15">
      <c r="A38" s="423"/>
      <c r="B38" s="400"/>
      <c r="C38" s="22">
        <v>2</v>
      </c>
      <c r="D38" s="23" t="s">
        <v>853</v>
      </c>
      <c r="E38" s="24">
        <v>2</v>
      </c>
      <c r="F38" s="25" t="s">
        <v>854</v>
      </c>
      <c r="G38" s="22">
        <v>2</v>
      </c>
      <c r="H38" s="23" t="s">
        <v>855</v>
      </c>
      <c r="I38" s="24"/>
      <c r="J38" s="23"/>
      <c r="K38" s="26"/>
      <c r="L38" s="25"/>
      <c r="M38" s="22">
        <v>4</v>
      </c>
      <c r="N38" s="23" t="s">
        <v>856</v>
      </c>
      <c r="O38" s="24">
        <v>2</v>
      </c>
      <c r="P38" s="25" t="s">
        <v>857</v>
      </c>
      <c r="Q38" s="22"/>
      <c r="R38" s="23"/>
      <c r="S38" s="24">
        <v>4</v>
      </c>
      <c r="T38" s="27" t="s">
        <v>858</v>
      </c>
      <c r="U38" s="22">
        <v>4</v>
      </c>
      <c r="V38" s="23" t="s">
        <v>859</v>
      </c>
      <c r="W38" s="24">
        <v>2</v>
      </c>
      <c r="X38" s="25" t="s">
        <v>860</v>
      </c>
      <c r="Y38" s="22"/>
      <c r="Z38" s="23"/>
      <c r="AA38" s="432"/>
      <c r="AB38" s="446"/>
      <c r="AC38" s="434"/>
    </row>
    <row r="39" spans="1:29" ht="13.9" customHeight="1" x14ac:dyDescent="0.15">
      <c r="A39" s="423"/>
      <c r="B39" s="400"/>
      <c r="C39" s="22"/>
      <c r="D39" s="23"/>
      <c r="E39" s="24"/>
      <c r="F39" s="25"/>
      <c r="G39" s="22"/>
      <c r="H39" s="23"/>
      <c r="I39" s="24"/>
      <c r="J39" s="23"/>
      <c r="K39" s="26"/>
      <c r="L39" s="25"/>
      <c r="M39" s="22"/>
      <c r="N39" s="23"/>
      <c r="O39" s="24"/>
      <c r="P39" s="25"/>
      <c r="Q39" s="22"/>
      <c r="R39" s="23"/>
      <c r="S39" s="24"/>
      <c r="T39" s="27"/>
      <c r="U39" s="22"/>
      <c r="V39" s="23"/>
      <c r="W39" s="24"/>
      <c r="X39" s="25"/>
      <c r="Y39" s="22"/>
      <c r="Z39" s="23"/>
      <c r="AA39" s="432"/>
      <c r="AB39" s="446"/>
      <c r="AC39" s="434"/>
    </row>
    <row r="40" spans="1:29" ht="13.9" customHeight="1" x14ac:dyDescent="0.15">
      <c r="A40" s="423"/>
      <c r="B40" s="400"/>
      <c r="C40" s="22"/>
      <c r="D40" s="23"/>
      <c r="E40" s="24"/>
      <c r="F40" s="25"/>
      <c r="G40" s="22"/>
      <c r="H40" s="23"/>
      <c r="I40" s="24"/>
      <c r="J40" s="23"/>
      <c r="K40" s="26"/>
      <c r="L40" s="25"/>
      <c r="M40" s="22"/>
      <c r="N40" s="23"/>
      <c r="O40" s="24"/>
      <c r="P40" s="25"/>
      <c r="Q40" s="22"/>
      <c r="R40" s="23"/>
      <c r="S40" s="24"/>
      <c r="T40" s="27"/>
      <c r="U40" s="22"/>
      <c r="V40" s="23"/>
      <c r="W40" s="24"/>
      <c r="X40" s="25"/>
      <c r="Y40" s="22"/>
      <c r="Z40" s="23"/>
      <c r="AA40" s="432"/>
      <c r="AB40" s="446"/>
      <c r="AC40" s="434"/>
    </row>
    <row r="41" spans="1:29" ht="13.9" customHeight="1" thickBot="1" x14ac:dyDescent="0.2">
      <c r="A41" s="424"/>
      <c r="B41" s="400"/>
      <c r="C41" s="448">
        <f>SUM(C37:C40)</f>
        <v>4</v>
      </c>
      <c r="D41" s="449"/>
      <c r="E41" s="515">
        <f>SUM(E37:E40)</f>
        <v>6</v>
      </c>
      <c r="F41" s="449"/>
      <c r="G41" s="515">
        <f>SUM(G37:G40)</f>
        <v>6</v>
      </c>
      <c r="H41" s="449"/>
      <c r="I41" s="515">
        <f>SUM(I37:I40)</f>
        <v>4</v>
      </c>
      <c r="J41" s="448"/>
      <c r="K41" s="424">
        <f>SUM(K37:K40)</f>
        <v>0</v>
      </c>
      <c r="L41" s="449"/>
      <c r="M41" s="448">
        <f>SUM(M37:M40)</f>
        <v>6</v>
      </c>
      <c r="N41" s="448"/>
      <c r="O41" s="515">
        <f>SUM(O37:O40)</f>
        <v>6</v>
      </c>
      <c r="P41" s="449"/>
      <c r="Q41" s="448">
        <f>SUM(Q37:Q40)</f>
        <v>4</v>
      </c>
      <c r="R41" s="448"/>
      <c r="S41" s="515">
        <f>SUM(S37:S40)</f>
        <v>8</v>
      </c>
      <c r="T41" s="516"/>
      <c r="U41" s="448">
        <f>SUM(U37:U40)</f>
        <v>6</v>
      </c>
      <c r="V41" s="448"/>
      <c r="W41" s="569">
        <f>SUM(W37:W40)</f>
        <v>6</v>
      </c>
      <c r="X41" s="570"/>
      <c r="Y41" s="571">
        <f>SUM(Y37:Y40)</f>
        <v>4</v>
      </c>
      <c r="Z41" s="570"/>
      <c r="AA41" s="432"/>
      <c r="AB41" s="446"/>
      <c r="AC41" s="414"/>
    </row>
    <row r="42" spans="1:29" ht="13.9" customHeight="1" x14ac:dyDescent="0.15">
      <c r="A42" s="421" t="s">
        <v>7</v>
      </c>
      <c r="B42" s="427">
        <v>105</v>
      </c>
      <c r="C42" s="16">
        <v>6</v>
      </c>
      <c r="D42" s="17" t="s">
        <v>646</v>
      </c>
      <c r="E42" s="18">
        <v>7</v>
      </c>
      <c r="F42" s="19" t="s">
        <v>861</v>
      </c>
      <c r="G42" s="16">
        <v>3</v>
      </c>
      <c r="H42" s="17" t="s">
        <v>647</v>
      </c>
      <c r="I42" s="18">
        <v>6</v>
      </c>
      <c r="J42" s="17" t="s">
        <v>649</v>
      </c>
      <c r="K42" s="20"/>
      <c r="L42" s="19"/>
      <c r="M42" s="16">
        <v>10</v>
      </c>
      <c r="N42" s="17" t="s">
        <v>862</v>
      </c>
      <c r="O42" s="18">
        <v>6</v>
      </c>
      <c r="P42" s="19" t="s">
        <v>863</v>
      </c>
      <c r="Q42" s="16">
        <v>2</v>
      </c>
      <c r="R42" s="17" t="s">
        <v>651</v>
      </c>
      <c r="S42" s="18">
        <v>5</v>
      </c>
      <c r="T42" s="21" t="s">
        <v>651</v>
      </c>
      <c r="U42" s="16">
        <v>6</v>
      </c>
      <c r="V42" s="17" t="s">
        <v>652</v>
      </c>
      <c r="W42" s="252">
        <v>6</v>
      </c>
      <c r="X42" s="254" t="s">
        <v>864</v>
      </c>
      <c r="Y42" s="245">
        <v>6</v>
      </c>
      <c r="Z42" s="246" t="s">
        <v>865</v>
      </c>
      <c r="AA42" s="431">
        <f>SUM(C46:Z46)</f>
        <v>104</v>
      </c>
      <c r="AB42" s="445">
        <v>105</v>
      </c>
      <c r="AC42" s="419" t="s">
        <v>7</v>
      </c>
    </row>
    <row r="43" spans="1:29" ht="13.9" customHeight="1" x14ac:dyDescent="0.15">
      <c r="A43" s="423"/>
      <c r="B43" s="400"/>
      <c r="C43" s="22">
        <v>2</v>
      </c>
      <c r="D43" s="23" t="s">
        <v>655</v>
      </c>
      <c r="E43" s="24">
        <v>3</v>
      </c>
      <c r="F43" s="25" t="s">
        <v>656</v>
      </c>
      <c r="G43" s="22">
        <v>4</v>
      </c>
      <c r="H43" s="23" t="s">
        <v>662</v>
      </c>
      <c r="I43" s="24">
        <v>2</v>
      </c>
      <c r="J43" s="23" t="s">
        <v>662</v>
      </c>
      <c r="K43" s="26"/>
      <c r="L43" s="25"/>
      <c r="M43" s="22"/>
      <c r="N43" s="23"/>
      <c r="O43" s="24">
        <v>5</v>
      </c>
      <c r="P43" s="25" t="s">
        <v>663</v>
      </c>
      <c r="Q43" s="22">
        <v>4</v>
      </c>
      <c r="R43" s="23" t="s">
        <v>659</v>
      </c>
      <c r="S43" s="24">
        <v>1</v>
      </c>
      <c r="T43" s="27" t="s">
        <v>660</v>
      </c>
      <c r="U43" s="22">
        <v>4</v>
      </c>
      <c r="V43" s="23" t="s">
        <v>315</v>
      </c>
      <c r="W43" s="249">
        <v>4</v>
      </c>
      <c r="X43" s="250" t="s">
        <v>661</v>
      </c>
      <c r="Y43" s="22"/>
      <c r="Z43" s="23"/>
      <c r="AA43" s="432"/>
      <c r="AB43" s="446"/>
      <c r="AC43" s="434"/>
    </row>
    <row r="44" spans="1:29" ht="13.9" customHeight="1" x14ac:dyDescent="0.15">
      <c r="A44" s="423"/>
      <c r="B44" s="400"/>
      <c r="C44" s="22"/>
      <c r="D44" s="23"/>
      <c r="E44" s="24"/>
      <c r="F44" s="25"/>
      <c r="G44" s="22">
        <v>6</v>
      </c>
      <c r="H44" s="23" t="s">
        <v>649</v>
      </c>
      <c r="I44" s="24"/>
      <c r="J44" s="23"/>
      <c r="K44" s="26"/>
      <c r="L44" s="25"/>
      <c r="M44" s="22"/>
      <c r="N44" s="23"/>
      <c r="O44" s="24"/>
      <c r="P44" s="25"/>
      <c r="Q44" s="22"/>
      <c r="R44" s="23"/>
      <c r="S44" s="24"/>
      <c r="T44" s="27"/>
      <c r="U44" s="247">
        <v>2</v>
      </c>
      <c r="V44" s="248" t="s">
        <v>661</v>
      </c>
      <c r="W44" s="24"/>
      <c r="X44" s="25"/>
      <c r="Y44" s="22"/>
      <c r="Z44" s="23"/>
      <c r="AA44" s="432"/>
      <c r="AB44" s="446"/>
      <c r="AC44" s="434"/>
    </row>
    <row r="45" spans="1:29" ht="13.9" customHeight="1" x14ac:dyDescent="0.15">
      <c r="A45" s="423"/>
      <c r="B45" s="400"/>
      <c r="C45" s="22"/>
      <c r="D45" s="23"/>
      <c r="E45" s="24"/>
      <c r="F45" s="25"/>
      <c r="G45" s="22"/>
      <c r="H45" s="23"/>
      <c r="I45" s="24"/>
      <c r="J45" s="23"/>
      <c r="K45" s="26"/>
      <c r="L45" s="25"/>
      <c r="M45" s="22"/>
      <c r="N45" s="23"/>
      <c r="O45" s="24"/>
      <c r="P45" s="25"/>
      <c r="Q45" s="22"/>
      <c r="R45" s="23"/>
      <c r="S45" s="24"/>
      <c r="T45" s="27"/>
      <c r="U45" s="24">
        <v>4</v>
      </c>
      <c r="V45" s="27" t="s">
        <v>660</v>
      </c>
      <c r="W45" s="24"/>
      <c r="X45" s="25"/>
      <c r="Y45" s="22"/>
      <c r="Z45" s="23"/>
      <c r="AA45" s="432"/>
      <c r="AB45" s="446"/>
      <c r="AC45" s="434"/>
    </row>
    <row r="46" spans="1:29" ht="13.9" customHeight="1" x14ac:dyDescent="0.15">
      <c r="A46" s="424"/>
      <c r="B46" s="400"/>
      <c r="C46" s="441">
        <f>SUM(C42:C45)</f>
        <v>8</v>
      </c>
      <c r="D46" s="442"/>
      <c r="E46" s="519">
        <f>SUM(E42:E45)</f>
        <v>10</v>
      </c>
      <c r="F46" s="442"/>
      <c r="G46" s="519">
        <f>SUM(G42:G45)</f>
        <v>13</v>
      </c>
      <c r="H46" s="442"/>
      <c r="I46" s="519">
        <f>SUM(I42:I45)</f>
        <v>8</v>
      </c>
      <c r="J46" s="441"/>
      <c r="K46" s="520">
        <f>SUM(K42:K45)</f>
        <v>0</v>
      </c>
      <c r="L46" s="442"/>
      <c r="M46" s="441">
        <f>SUM(M42:M45)</f>
        <v>10</v>
      </c>
      <c r="N46" s="441"/>
      <c r="O46" s="519">
        <f>SUM(O42:O45)</f>
        <v>11</v>
      </c>
      <c r="P46" s="442"/>
      <c r="Q46" s="441">
        <f>SUM(Q42:Q45)</f>
        <v>6</v>
      </c>
      <c r="R46" s="441"/>
      <c r="S46" s="519">
        <f>SUM(S42:S45)</f>
        <v>6</v>
      </c>
      <c r="T46" s="458"/>
      <c r="U46" s="441">
        <f>SUM(U42:U45)</f>
        <v>16</v>
      </c>
      <c r="V46" s="441"/>
      <c r="W46" s="519">
        <f>SUM(W42:W45)</f>
        <v>10</v>
      </c>
      <c r="X46" s="442"/>
      <c r="Y46" s="441">
        <f>SUM(Y42:Y45)</f>
        <v>6</v>
      </c>
      <c r="Z46" s="442"/>
      <c r="AA46" s="432"/>
      <c r="AB46" s="446"/>
      <c r="AC46" s="414"/>
    </row>
    <row r="47" spans="1:29" ht="13.9" customHeight="1" x14ac:dyDescent="0.15">
      <c r="A47" s="552" t="s">
        <v>11</v>
      </c>
      <c r="B47" s="400"/>
      <c r="C47" s="28"/>
      <c r="D47" s="29"/>
      <c r="E47" s="30"/>
      <c r="F47" s="31"/>
      <c r="G47" s="28"/>
      <c r="H47" s="29"/>
      <c r="I47" s="30"/>
      <c r="J47" s="29"/>
      <c r="K47" s="32"/>
      <c r="L47" s="31"/>
      <c r="M47" s="28"/>
      <c r="N47" s="29"/>
      <c r="O47" s="30"/>
      <c r="P47" s="31"/>
      <c r="Q47" s="28"/>
      <c r="R47" s="29"/>
      <c r="S47" s="30"/>
      <c r="T47" s="33"/>
      <c r="U47" s="28">
        <v>4</v>
      </c>
      <c r="V47" s="29" t="s">
        <v>866</v>
      </c>
      <c r="W47" s="30"/>
      <c r="X47" s="31"/>
      <c r="Y47" s="28"/>
      <c r="Z47" s="29"/>
      <c r="AA47" s="564">
        <f>SUM(C49:Z49)</f>
        <v>4</v>
      </c>
      <c r="AB47" s="446"/>
      <c r="AC47" s="555" t="s">
        <v>11</v>
      </c>
    </row>
    <row r="48" spans="1:29" ht="13.9" customHeight="1" x14ac:dyDescent="0.15">
      <c r="A48" s="553"/>
      <c r="B48" s="400"/>
      <c r="C48" s="22"/>
      <c r="D48" s="23"/>
      <c r="E48" s="24"/>
      <c r="F48" s="25"/>
      <c r="G48" s="22"/>
      <c r="H48" s="23"/>
      <c r="I48" s="24"/>
      <c r="J48" s="23"/>
      <c r="K48" s="26"/>
      <c r="L48" s="25"/>
      <c r="M48" s="22"/>
      <c r="N48" s="23"/>
      <c r="O48" s="24"/>
      <c r="P48" s="25"/>
      <c r="Q48" s="22"/>
      <c r="R48" s="23"/>
      <c r="S48" s="24"/>
      <c r="T48" s="27"/>
      <c r="U48" s="22"/>
      <c r="V48" s="23"/>
      <c r="W48" s="24"/>
      <c r="X48" s="25"/>
      <c r="Y48" s="22"/>
      <c r="Z48" s="23"/>
      <c r="AA48" s="432"/>
      <c r="AB48" s="446"/>
      <c r="AC48" s="479"/>
    </row>
    <row r="49" spans="1:29" ht="13.9" customHeight="1" thickBot="1" x14ac:dyDescent="0.2">
      <c r="A49" s="554"/>
      <c r="B49" s="401"/>
      <c r="C49" s="451">
        <f>SUM(C47:C48)</f>
        <v>0</v>
      </c>
      <c r="D49" s="440"/>
      <c r="E49" s="463">
        <f>SUM(E47:E48)</f>
        <v>0</v>
      </c>
      <c r="F49" s="440"/>
      <c r="G49" s="463">
        <f>SUM(G47:G48)</f>
        <v>0</v>
      </c>
      <c r="H49" s="440"/>
      <c r="I49" s="463">
        <f>SUM(I47:I48)</f>
        <v>0</v>
      </c>
      <c r="J49" s="451"/>
      <c r="K49" s="444">
        <f>SUM(K47:K48)</f>
        <v>0</v>
      </c>
      <c r="L49" s="440"/>
      <c r="M49" s="451">
        <f>SUM(M47:M48)</f>
        <v>0</v>
      </c>
      <c r="N49" s="451"/>
      <c r="O49" s="463">
        <f>SUM(O47:O48)</f>
        <v>0</v>
      </c>
      <c r="P49" s="440"/>
      <c r="Q49" s="451">
        <f>SUM(Q47:Q48)</f>
        <v>0</v>
      </c>
      <c r="R49" s="451"/>
      <c r="S49" s="463">
        <f>SUM(S47:S48)</f>
        <v>0</v>
      </c>
      <c r="T49" s="503"/>
      <c r="U49" s="451">
        <f>SUM(U47:U48)</f>
        <v>4</v>
      </c>
      <c r="V49" s="451"/>
      <c r="W49" s="463">
        <f>SUM(W47:W48)</f>
        <v>0</v>
      </c>
      <c r="X49" s="440"/>
      <c r="Y49" s="451">
        <f>SUM(Y47:Y48)</f>
        <v>0</v>
      </c>
      <c r="Z49" s="440"/>
      <c r="AA49" s="496"/>
      <c r="AB49" s="447"/>
      <c r="AC49" s="480"/>
    </row>
    <row r="50" spans="1:29" ht="13.9" customHeight="1" x14ac:dyDescent="0.15">
      <c r="A50" s="464" t="s">
        <v>15</v>
      </c>
      <c r="B50" s="427">
        <v>35</v>
      </c>
      <c r="C50" s="16">
        <v>1</v>
      </c>
      <c r="D50" s="17" t="s">
        <v>867</v>
      </c>
      <c r="E50" s="18">
        <v>1</v>
      </c>
      <c r="F50" s="19" t="s">
        <v>868</v>
      </c>
      <c r="G50" s="16">
        <v>1</v>
      </c>
      <c r="H50" s="17" t="s">
        <v>869</v>
      </c>
      <c r="I50" s="18">
        <v>1</v>
      </c>
      <c r="J50" s="17" t="s">
        <v>870</v>
      </c>
      <c r="K50" s="20"/>
      <c r="L50" s="19"/>
      <c r="M50" s="16">
        <v>1</v>
      </c>
      <c r="N50" s="17" t="s">
        <v>871</v>
      </c>
      <c r="O50" s="18">
        <v>1</v>
      </c>
      <c r="P50" s="19" t="s">
        <v>872</v>
      </c>
      <c r="Q50" s="16">
        <v>1</v>
      </c>
      <c r="R50" s="17" t="s">
        <v>873</v>
      </c>
      <c r="S50" s="18">
        <v>1</v>
      </c>
      <c r="T50" s="21" t="s">
        <v>874</v>
      </c>
      <c r="U50" s="16">
        <v>1</v>
      </c>
      <c r="V50" s="17" t="s">
        <v>875</v>
      </c>
      <c r="W50" s="18">
        <v>1</v>
      </c>
      <c r="X50" s="19" t="s">
        <v>876</v>
      </c>
      <c r="Y50" s="16">
        <v>1</v>
      </c>
      <c r="Z50" s="17" t="s">
        <v>877</v>
      </c>
      <c r="AA50" s="431">
        <f>SUM(C54:Z54)</f>
        <v>35</v>
      </c>
      <c r="AB50" s="445">
        <v>35</v>
      </c>
      <c r="AC50" s="413" t="s">
        <v>15</v>
      </c>
    </row>
    <row r="51" spans="1:29" ht="13.9" customHeight="1" x14ac:dyDescent="0.15">
      <c r="A51" s="423"/>
      <c r="B51" s="400"/>
      <c r="C51" s="22">
        <v>1</v>
      </c>
      <c r="D51" s="23" t="s">
        <v>878</v>
      </c>
      <c r="E51" s="24">
        <v>1</v>
      </c>
      <c r="F51" s="25" t="s">
        <v>879</v>
      </c>
      <c r="G51" s="22">
        <v>1</v>
      </c>
      <c r="H51" s="23" t="s">
        <v>880</v>
      </c>
      <c r="I51" s="24">
        <v>1</v>
      </c>
      <c r="J51" s="23" t="s">
        <v>881</v>
      </c>
      <c r="K51" s="26"/>
      <c r="L51" s="25"/>
      <c r="M51" s="22">
        <v>1</v>
      </c>
      <c r="N51" s="23" t="s">
        <v>882</v>
      </c>
      <c r="O51" s="24">
        <v>1</v>
      </c>
      <c r="P51" s="25" t="s">
        <v>883</v>
      </c>
      <c r="Q51" s="22">
        <v>1</v>
      </c>
      <c r="R51" s="23" t="s">
        <v>884</v>
      </c>
      <c r="S51" s="24">
        <v>1</v>
      </c>
      <c r="T51" s="27" t="s">
        <v>885</v>
      </c>
      <c r="U51" s="22">
        <v>1</v>
      </c>
      <c r="V51" s="23" t="s">
        <v>886</v>
      </c>
      <c r="W51" s="24">
        <v>1</v>
      </c>
      <c r="X51" s="25" t="s">
        <v>887</v>
      </c>
      <c r="Y51" s="22">
        <v>1</v>
      </c>
      <c r="Z51" s="23" t="s">
        <v>888</v>
      </c>
      <c r="AA51" s="432"/>
      <c r="AB51" s="446"/>
      <c r="AC51" s="434"/>
    </row>
    <row r="52" spans="1:29" ht="13.9" customHeight="1" x14ac:dyDescent="0.15">
      <c r="A52" s="423"/>
      <c r="B52" s="400"/>
      <c r="C52" s="22">
        <v>1</v>
      </c>
      <c r="D52" s="23" t="s">
        <v>889</v>
      </c>
      <c r="E52" s="24">
        <v>1</v>
      </c>
      <c r="F52" s="25" t="s">
        <v>890</v>
      </c>
      <c r="G52" s="22">
        <v>1</v>
      </c>
      <c r="H52" s="23" t="s">
        <v>891</v>
      </c>
      <c r="I52" s="24"/>
      <c r="J52" s="23"/>
      <c r="K52" s="26"/>
      <c r="L52" s="25"/>
      <c r="M52" s="22">
        <v>1</v>
      </c>
      <c r="N52" s="23" t="s">
        <v>892</v>
      </c>
      <c r="O52" s="24">
        <v>1</v>
      </c>
      <c r="P52" s="25" t="s">
        <v>893</v>
      </c>
      <c r="Q52" s="22">
        <v>1</v>
      </c>
      <c r="R52" s="23" t="s">
        <v>894</v>
      </c>
      <c r="S52" s="24">
        <v>1</v>
      </c>
      <c r="T52" s="27" t="s">
        <v>895</v>
      </c>
      <c r="U52" s="22">
        <v>1</v>
      </c>
      <c r="V52" s="23" t="s">
        <v>896</v>
      </c>
      <c r="W52" s="24">
        <v>1</v>
      </c>
      <c r="X52" s="25" t="s">
        <v>897</v>
      </c>
      <c r="Y52" s="22"/>
      <c r="Z52" s="23"/>
      <c r="AA52" s="432"/>
      <c r="AB52" s="446"/>
      <c r="AC52" s="434"/>
    </row>
    <row r="53" spans="1:29" ht="13.9" customHeight="1" x14ac:dyDescent="0.15">
      <c r="A53" s="423"/>
      <c r="B53" s="400"/>
      <c r="C53" s="22"/>
      <c r="D53" s="23"/>
      <c r="E53" s="24">
        <v>1</v>
      </c>
      <c r="F53" s="25" t="s">
        <v>898</v>
      </c>
      <c r="G53" s="22">
        <v>1</v>
      </c>
      <c r="H53" s="23" t="s">
        <v>899</v>
      </c>
      <c r="I53" s="24"/>
      <c r="J53" s="23"/>
      <c r="K53" s="26"/>
      <c r="L53" s="25"/>
      <c r="M53" s="22"/>
      <c r="N53" s="23"/>
      <c r="O53" s="24">
        <v>1</v>
      </c>
      <c r="P53" s="25" t="s">
        <v>900</v>
      </c>
      <c r="Q53" s="22">
        <v>1</v>
      </c>
      <c r="R53" s="23" t="s">
        <v>901</v>
      </c>
      <c r="S53" s="24"/>
      <c r="T53" s="27"/>
      <c r="U53" s="22"/>
      <c r="V53" s="23"/>
      <c r="W53" s="24"/>
      <c r="X53" s="25"/>
      <c r="Y53" s="22"/>
      <c r="Z53" s="23"/>
      <c r="AA53" s="432"/>
      <c r="AB53" s="446"/>
      <c r="AC53" s="434"/>
    </row>
    <row r="54" spans="1:29" ht="13.9" customHeight="1" thickBot="1" x14ac:dyDescent="0.2">
      <c r="A54" s="444"/>
      <c r="B54" s="401"/>
      <c r="C54" s="451">
        <f>SUM(C50:C53)</f>
        <v>3</v>
      </c>
      <c r="D54" s="440"/>
      <c r="E54" s="463">
        <f>SUM(E50:E53)</f>
        <v>4</v>
      </c>
      <c r="F54" s="440"/>
      <c r="G54" s="463">
        <f>SUM(G50:G53)</f>
        <v>4</v>
      </c>
      <c r="H54" s="440"/>
      <c r="I54" s="463">
        <f>SUM(I50:I53)</f>
        <v>2</v>
      </c>
      <c r="J54" s="451"/>
      <c r="K54" s="444">
        <f>SUM(K50:K53)</f>
        <v>0</v>
      </c>
      <c r="L54" s="440"/>
      <c r="M54" s="451">
        <f>SUM(M50:M53)</f>
        <v>3</v>
      </c>
      <c r="N54" s="451"/>
      <c r="O54" s="463">
        <f>SUM(O50:O53)</f>
        <v>4</v>
      </c>
      <c r="P54" s="440"/>
      <c r="Q54" s="451">
        <f>SUM(Q50:Q53)</f>
        <v>4</v>
      </c>
      <c r="R54" s="451"/>
      <c r="S54" s="463">
        <f>SUM(S50:S53)</f>
        <v>3</v>
      </c>
      <c r="T54" s="503"/>
      <c r="U54" s="451">
        <f>SUM(U50:U53)</f>
        <v>3</v>
      </c>
      <c r="V54" s="451"/>
      <c r="W54" s="463">
        <f>SUM(W50:W53)</f>
        <v>3</v>
      </c>
      <c r="X54" s="440"/>
      <c r="Y54" s="451">
        <f>SUM(Y50:Y53)</f>
        <v>2</v>
      </c>
      <c r="Z54" s="440"/>
      <c r="AA54" s="432"/>
      <c r="AB54" s="447"/>
      <c r="AC54" s="420"/>
    </row>
    <row r="55" spans="1:29" ht="13.9" customHeight="1" x14ac:dyDescent="0.15">
      <c r="A55" s="540" t="s">
        <v>12</v>
      </c>
      <c r="B55" s="400">
        <v>35</v>
      </c>
      <c r="C55" s="255">
        <v>2</v>
      </c>
      <c r="D55" s="226" t="s">
        <v>902</v>
      </c>
      <c r="E55" s="225">
        <v>3</v>
      </c>
      <c r="F55" s="226" t="s">
        <v>903</v>
      </c>
      <c r="G55" s="225">
        <v>2</v>
      </c>
      <c r="H55" s="226" t="s">
        <v>904</v>
      </c>
      <c r="I55" s="256">
        <v>2</v>
      </c>
      <c r="J55" s="257" t="s">
        <v>905</v>
      </c>
      <c r="K55" s="258"/>
      <c r="L55" s="259"/>
      <c r="M55" s="225">
        <v>3</v>
      </c>
      <c r="N55" s="226" t="s">
        <v>906</v>
      </c>
      <c r="O55" s="256">
        <v>1</v>
      </c>
      <c r="P55" s="259" t="s">
        <v>906</v>
      </c>
      <c r="Q55" s="225">
        <v>1</v>
      </c>
      <c r="R55" s="226" t="s">
        <v>907</v>
      </c>
      <c r="S55" s="256">
        <v>2</v>
      </c>
      <c r="T55" s="257" t="s">
        <v>908</v>
      </c>
      <c r="U55" s="258">
        <v>3</v>
      </c>
      <c r="V55" s="259" t="s">
        <v>909</v>
      </c>
      <c r="W55" s="225">
        <v>3</v>
      </c>
      <c r="X55" s="226" t="s">
        <v>910</v>
      </c>
      <c r="Y55" s="225">
        <v>2</v>
      </c>
      <c r="Z55" s="260" t="s">
        <v>910</v>
      </c>
      <c r="AA55" s="566">
        <f>SUM(C59:Z59)</f>
        <v>35</v>
      </c>
      <c r="AB55" s="545">
        <v>35</v>
      </c>
      <c r="AC55" s="548" t="s">
        <v>12</v>
      </c>
    </row>
    <row r="56" spans="1:29" ht="13.9" customHeight="1" x14ac:dyDescent="0.15">
      <c r="A56" s="490"/>
      <c r="B56" s="400"/>
      <c r="C56" s="261">
        <v>1</v>
      </c>
      <c r="D56" s="238" t="s">
        <v>903</v>
      </c>
      <c r="E56" s="237">
        <v>1</v>
      </c>
      <c r="F56" s="238" t="s">
        <v>904</v>
      </c>
      <c r="G56" s="237">
        <v>2</v>
      </c>
      <c r="H56" s="238" t="s">
        <v>905</v>
      </c>
      <c r="I56" s="239"/>
      <c r="J56" s="240"/>
      <c r="K56" s="241"/>
      <c r="L56" s="232"/>
      <c r="M56" s="237"/>
      <c r="N56" s="238"/>
      <c r="O56" s="239">
        <v>3</v>
      </c>
      <c r="P56" s="232" t="s">
        <v>907</v>
      </c>
      <c r="Q56" s="237">
        <v>3</v>
      </c>
      <c r="R56" s="238" t="s">
        <v>908</v>
      </c>
      <c r="S56" s="239">
        <v>1</v>
      </c>
      <c r="T56" s="240" t="s">
        <v>909</v>
      </c>
      <c r="U56" s="241"/>
      <c r="V56" s="232"/>
      <c r="W56" s="237"/>
      <c r="X56" s="238"/>
      <c r="Y56" s="237"/>
      <c r="Z56" s="262"/>
      <c r="AA56" s="567"/>
      <c r="AB56" s="546"/>
      <c r="AC56" s="479"/>
    </row>
    <row r="57" spans="1:29" ht="13.9" customHeight="1" x14ac:dyDescent="0.15">
      <c r="A57" s="490"/>
      <c r="B57" s="400"/>
      <c r="C57" s="263"/>
      <c r="D57" s="243"/>
      <c r="E57" s="242"/>
      <c r="F57" s="243"/>
      <c r="G57" s="242"/>
      <c r="H57" s="243"/>
      <c r="I57" s="235"/>
      <c r="J57" s="264"/>
      <c r="K57" s="264"/>
      <c r="L57" s="236"/>
      <c r="M57" s="242"/>
      <c r="N57" s="243"/>
      <c r="O57" s="235"/>
      <c r="P57" s="236"/>
      <c r="Q57" s="242"/>
      <c r="R57" s="243"/>
      <c r="S57" s="235"/>
      <c r="T57" s="264"/>
      <c r="U57" s="264"/>
      <c r="V57" s="236"/>
      <c r="W57" s="242"/>
      <c r="X57" s="243"/>
      <c r="Y57" s="242"/>
      <c r="Z57" s="265"/>
      <c r="AA57" s="567"/>
      <c r="AB57" s="546"/>
      <c r="AC57" s="479"/>
    </row>
    <row r="58" spans="1:29" ht="13.9" customHeight="1" x14ac:dyDescent="0.15">
      <c r="A58" s="490"/>
      <c r="B58" s="400"/>
      <c r="C58" s="263"/>
      <c r="D58" s="243"/>
      <c r="E58" s="242"/>
      <c r="F58" s="243"/>
      <c r="G58" s="242"/>
      <c r="H58" s="243"/>
      <c r="I58" s="235"/>
      <c r="J58" s="264"/>
      <c r="K58" s="264"/>
      <c r="L58" s="236"/>
      <c r="M58" s="242"/>
      <c r="N58" s="243"/>
      <c r="O58" s="235"/>
      <c r="P58" s="236"/>
      <c r="Q58" s="242"/>
      <c r="R58" s="243"/>
      <c r="S58" s="235"/>
      <c r="T58" s="264"/>
      <c r="U58" s="264"/>
      <c r="V58" s="236"/>
      <c r="W58" s="242"/>
      <c r="X58" s="243"/>
      <c r="Y58" s="242"/>
      <c r="Z58" s="265"/>
      <c r="AA58" s="567"/>
      <c r="AB58" s="546"/>
      <c r="AC58" s="479"/>
    </row>
    <row r="59" spans="1:29" ht="13.9" customHeight="1" thickBot="1" x14ac:dyDescent="0.2">
      <c r="A59" s="541"/>
      <c r="B59" s="400"/>
      <c r="C59" s="534">
        <f>SUM(C55:C58)</f>
        <v>3</v>
      </c>
      <c r="D59" s="437"/>
      <c r="E59" s="436">
        <f>SUM(E55:E58)</f>
        <v>4</v>
      </c>
      <c r="F59" s="437"/>
      <c r="G59" s="436">
        <f t="shared" ref="G59" si="0">SUM(G55:G58)</f>
        <v>4</v>
      </c>
      <c r="H59" s="437"/>
      <c r="I59" s="438">
        <f t="shared" ref="I59" si="1">SUM(I55:I58)</f>
        <v>2</v>
      </c>
      <c r="J59" s="533"/>
      <c r="K59" s="532">
        <f t="shared" ref="K59" si="2">SUM(K55:K58)</f>
        <v>0</v>
      </c>
      <c r="L59" s="438"/>
      <c r="M59" s="436">
        <f t="shared" ref="M59" si="3">SUM(M55:M58)</f>
        <v>3</v>
      </c>
      <c r="N59" s="437"/>
      <c r="O59" s="438">
        <f t="shared" ref="O59" si="4">SUM(O55:O58)</f>
        <v>4</v>
      </c>
      <c r="P59" s="438"/>
      <c r="Q59" s="436">
        <f t="shared" ref="Q59" si="5">SUM(Q55:Q58)</f>
        <v>4</v>
      </c>
      <c r="R59" s="437"/>
      <c r="S59" s="438">
        <f t="shared" ref="S59" si="6">SUM(S55:S58)</f>
        <v>3</v>
      </c>
      <c r="T59" s="533"/>
      <c r="U59" s="532">
        <f t="shared" ref="U59" si="7">SUM(U55:U58)</f>
        <v>3</v>
      </c>
      <c r="V59" s="438"/>
      <c r="W59" s="436">
        <f t="shared" ref="W59" si="8">SUM(W55:W58)</f>
        <v>3</v>
      </c>
      <c r="X59" s="437"/>
      <c r="Y59" s="436">
        <f>SUM(Y55:Y58)</f>
        <v>2</v>
      </c>
      <c r="Z59" s="460"/>
      <c r="AA59" s="568"/>
      <c r="AB59" s="547"/>
      <c r="AC59" s="549"/>
    </row>
    <row r="60" spans="1:29" ht="13.9" customHeight="1" x14ac:dyDescent="0.15">
      <c r="A60" s="464" t="s">
        <v>23</v>
      </c>
      <c r="B60" s="427">
        <v>35</v>
      </c>
      <c r="C60" s="34">
        <v>3</v>
      </c>
      <c r="D60" s="266" t="s">
        <v>911</v>
      </c>
      <c r="E60" s="267">
        <v>4</v>
      </c>
      <c r="F60" s="268" t="s">
        <v>912</v>
      </c>
      <c r="G60" s="269">
        <v>4</v>
      </c>
      <c r="H60" s="266" t="s">
        <v>913</v>
      </c>
      <c r="I60" s="267">
        <v>4</v>
      </c>
      <c r="J60" s="266" t="s">
        <v>914</v>
      </c>
      <c r="K60" s="38"/>
      <c r="L60" s="37"/>
      <c r="M60" s="34">
        <v>3</v>
      </c>
      <c r="N60" s="266" t="s">
        <v>914</v>
      </c>
      <c r="O60" s="267">
        <v>3</v>
      </c>
      <c r="P60" s="266" t="s">
        <v>915</v>
      </c>
      <c r="Q60" s="267">
        <v>14</v>
      </c>
      <c r="R60" s="268" t="s">
        <v>915</v>
      </c>
      <c r="S60" s="34"/>
      <c r="T60" s="39"/>
      <c r="U60" s="34"/>
      <c r="V60" s="35"/>
      <c r="W60" s="36"/>
      <c r="X60" s="37"/>
      <c r="Y60" s="34"/>
      <c r="Z60" s="35"/>
      <c r="AA60" s="431">
        <f>SUM(C63:Z63)</f>
        <v>35</v>
      </c>
      <c r="AB60" s="445">
        <v>35</v>
      </c>
      <c r="AC60" s="413" t="s">
        <v>23</v>
      </c>
    </row>
    <row r="61" spans="1:29" ht="13.9" customHeight="1" x14ac:dyDescent="0.15">
      <c r="A61" s="423"/>
      <c r="B61" s="400"/>
      <c r="C61" s="22"/>
      <c r="D61" s="23"/>
      <c r="E61" s="24"/>
      <c r="F61" s="25"/>
      <c r="G61" s="22"/>
      <c r="H61" s="23"/>
      <c r="I61" s="24"/>
      <c r="J61" s="23"/>
      <c r="K61" s="26"/>
      <c r="L61" s="25"/>
      <c r="M61" s="22"/>
      <c r="N61" s="23"/>
      <c r="O61" s="24"/>
      <c r="P61" s="25"/>
      <c r="Q61" s="22"/>
      <c r="R61" s="23"/>
      <c r="S61" s="24"/>
      <c r="T61" s="27"/>
      <c r="U61" s="22"/>
      <c r="V61" s="23"/>
      <c r="W61" s="24"/>
      <c r="X61" s="25"/>
      <c r="Y61" s="22"/>
      <c r="Z61" s="23"/>
      <c r="AA61" s="432"/>
      <c r="AB61" s="446"/>
      <c r="AC61" s="434"/>
    </row>
    <row r="62" spans="1:29" ht="13.9" customHeight="1" x14ac:dyDescent="0.15">
      <c r="A62" s="423"/>
      <c r="B62" s="400"/>
      <c r="C62" s="22"/>
      <c r="D62" s="23"/>
      <c r="E62" s="24"/>
      <c r="F62" s="25"/>
      <c r="G62" s="22"/>
      <c r="H62" s="23"/>
      <c r="I62" s="24"/>
      <c r="J62" s="23"/>
      <c r="K62" s="26"/>
      <c r="L62" s="25"/>
      <c r="M62" s="22"/>
      <c r="N62" s="23"/>
      <c r="O62" s="24"/>
      <c r="P62" s="25"/>
      <c r="Q62" s="22"/>
      <c r="R62" s="23"/>
      <c r="S62" s="24"/>
      <c r="T62" s="27"/>
      <c r="U62" s="22"/>
      <c r="V62" s="23"/>
      <c r="W62" s="24"/>
      <c r="X62" s="25"/>
      <c r="Y62" s="22"/>
      <c r="Z62" s="23"/>
      <c r="AA62" s="432"/>
      <c r="AB62" s="446"/>
      <c r="AC62" s="434"/>
    </row>
    <row r="63" spans="1:29" ht="13.9" customHeight="1" thickBot="1" x14ac:dyDescent="0.2">
      <c r="A63" s="444"/>
      <c r="B63" s="401"/>
      <c r="C63" s="451">
        <f>SUM(C60:C62)</f>
        <v>3</v>
      </c>
      <c r="D63" s="440"/>
      <c r="E63" s="463">
        <f>SUM(E60:E62)</f>
        <v>4</v>
      </c>
      <c r="F63" s="440"/>
      <c r="G63" s="463">
        <f>SUM(G60:G62)</f>
        <v>4</v>
      </c>
      <c r="H63" s="440"/>
      <c r="I63" s="463">
        <f>SUM(I60:I62)</f>
        <v>4</v>
      </c>
      <c r="J63" s="451"/>
      <c r="K63" s="444">
        <f>SUM(K60:K62)</f>
        <v>0</v>
      </c>
      <c r="L63" s="440"/>
      <c r="M63" s="451">
        <f>SUM(M60:M62)</f>
        <v>3</v>
      </c>
      <c r="N63" s="451"/>
      <c r="O63" s="451">
        <f>SUM(O60:O62)</f>
        <v>3</v>
      </c>
      <c r="P63" s="451"/>
      <c r="Q63" s="451">
        <f>SUM(Q60:Q62)</f>
        <v>14</v>
      </c>
      <c r="R63" s="451"/>
      <c r="S63" s="463">
        <f>SUM(S60:S62)</f>
        <v>0</v>
      </c>
      <c r="T63" s="503"/>
      <c r="U63" s="451">
        <f>SUM(U60:U62)</f>
        <v>0</v>
      </c>
      <c r="V63" s="451"/>
      <c r="W63" s="463">
        <f>SUM(W60:W62)</f>
        <v>0</v>
      </c>
      <c r="X63" s="440"/>
      <c r="Y63" s="451">
        <f>SUM(Y60:Y62)</f>
        <v>0</v>
      </c>
      <c r="Z63" s="440"/>
      <c r="AA63" s="496"/>
      <c r="AB63" s="447"/>
      <c r="AC63" s="420"/>
    </row>
    <row r="64" spans="1:29" ht="13.9" customHeight="1" x14ac:dyDescent="0.15">
      <c r="A64" s="465" t="s">
        <v>25</v>
      </c>
      <c r="B64" s="427">
        <v>12</v>
      </c>
      <c r="C64" s="16"/>
      <c r="D64" s="17"/>
      <c r="E64" s="18"/>
      <c r="F64" s="19"/>
      <c r="G64" s="16"/>
      <c r="H64" s="17"/>
      <c r="I64" s="18"/>
      <c r="J64" s="17"/>
      <c r="K64" s="20"/>
      <c r="L64" s="19"/>
      <c r="M64" s="16"/>
      <c r="N64" s="17"/>
      <c r="O64" s="18">
        <v>4</v>
      </c>
      <c r="P64" s="19" t="s">
        <v>912</v>
      </c>
      <c r="Q64" s="16">
        <v>2</v>
      </c>
      <c r="R64" s="17" t="s">
        <v>912</v>
      </c>
      <c r="S64" s="18">
        <v>2</v>
      </c>
      <c r="T64" s="21" t="s">
        <v>912</v>
      </c>
      <c r="U64" s="16">
        <v>2</v>
      </c>
      <c r="V64" s="17" t="s">
        <v>912</v>
      </c>
      <c r="W64" s="18">
        <v>2</v>
      </c>
      <c r="X64" s="19" t="s">
        <v>912</v>
      </c>
      <c r="Y64" s="16"/>
      <c r="Z64" s="17"/>
      <c r="AA64" s="431">
        <f>SUM(C67:Z67)</f>
        <v>12</v>
      </c>
      <c r="AB64" s="445">
        <v>12</v>
      </c>
      <c r="AC64" s="476" t="s">
        <v>25</v>
      </c>
    </row>
    <row r="65" spans="1:29" ht="13.9" customHeight="1" x14ac:dyDescent="0.15">
      <c r="A65" s="466"/>
      <c r="B65" s="400"/>
      <c r="C65" s="22"/>
      <c r="D65" s="23"/>
      <c r="E65" s="24"/>
      <c r="F65" s="25"/>
      <c r="G65" s="22"/>
      <c r="H65" s="23"/>
      <c r="I65" s="24"/>
      <c r="J65" s="23"/>
      <c r="K65" s="26"/>
      <c r="L65" s="25"/>
      <c r="M65" s="22"/>
      <c r="N65" s="23"/>
      <c r="O65" s="24"/>
      <c r="P65" s="25"/>
      <c r="Q65" s="22"/>
      <c r="R65" s="23"/>
      <c r="S65" s="24"/>
      <c r="T65" s="27"/>
      <c r="U65" s="22"/>
      <c r="V65" s="23"/>
      <c r="W65" s="24"/>
      <c r="X65" s="25"/>
      <c r="Y65" s="22"/>
      <c r="Z65" s="23"/>
      <c r="AA65" s="432"/>
      <c r="AB65" s="446"/>
      <c r="AC65" s="477"/>
    </row>
    <row r="66" spans="1:29" ht="13.9" customHeight="1" x14ac:dyDescent="0.15">
      <c r="A66" s="466"/>
      <c r="B66" s="400"/>
      <c r="C66" s="22"/>
      <c r="D66" s="23"/>
      <c r="E66" s="24"/>
      <c r="F66" s="25"/>
      <c r="G66" s="22"/>
      <c r="H66" s="23"/>
      <c r="I66" s="24"/>
      <c r="J66" s="23"/>
      <c r="K66" s="26"/>
      <c r="L66" s="25"/>
      <c r="M66" s="22"/>
      <c r="N66" s="23"/>
      <c r="O66" s="24"/>
      <c r="P66" s="25"/>
      <c r="Q66" s="22"/>
      <c r="R66" s="23"/>
      <c r="S66" s="24"/>
      <c r="T66" s="27"/>
      <c r="U66" s="22"/>
      <c r="V66" s="23"/>
      <c r="W66" s="24"/>
      <c r="X66" s="25"/>
      <c r="Y66" s="22"/>
      <c r="Z66" s="23"/>
      <c r="AA66" s="432"/>
      <c r="AB66" s="446"/>
      <c r="AC66" s="477"/>
    </row>
    <row r="67" spans="1:29" ht="13.9" customHeight="1" x14ac:dyDescent="0.15">
      <c r="A67" s="467"/>
      <c r="B67" s="468"/>
      <c r="C67" s="448">
        <f>SUM(C64:C66)</f>
        <v>0</v>
      </c>
      <c r="D67" s="449"/>
      <c r="E67" s="515">
        <f>SUM(E64:E66)</f>
        <v>0</v>
      </c>
      <c r="F67" s="449"/>
      <c r="G67" s="515">
        <f>SUM(G64:G66)</f>
        <v>0</v>
      </c>
      <c r="H67" s="449"/>
      <c r="I67" s="515">
        <f>SUM(I64:I66)</f>
        <v>0</v>
      </c>
      <c r="J67" s="448"/>
      <c r="K67" s="424">
        <f>SUM(K64:K66)</f>
        <v>0</v>
      </c>
      <c r="L67" s="449"/>
      <c r="M67" s="424">
        <f>SUM(M64:M66)</f>
        <v>0</v>
      </c>
      <c r="N67" s="449"/>
      <c r="O67" s="515">
        <f>SUM(O64:O66)</f>
        <v>4</v>
      </c>
      <c r="P67" s="449"/>
      <c r="Q67" s="448">
        <f>SUM(Q64:Q66)</f>
        <v>2</v>
      </c>
      <c r="R67" s="448"/>
      <c r="S67" s="515">
        <f>SUM(S64:S66)</f>
        <v>2</v>
      </c>
      <c r="T67" s="516"/>
      <c r="U67" s="448">
        <f>SUM(U64:U66)</f>
        <v>2</v>
      </c>
      <c r="V67" s="448"/>
      <c r="W67" s="515">
        <f>SUM(W64:W66)</f>
        <v>2</v>
      </c>
      <c r="X67" s="449"/>
      <c r="Y67" s="448">
        <f>SUM(Y64:Y66)</f>
        <v>0</v>
      </c>
      <c r="Z67" s="449"/>
      <c r="AA67" s="565"/>
      <c r="AB67" s="470"/>
      <c r="AC67" s="478"/>
    </row>
    <row r="68" spans="1:29" ht="13.9" customHeight="1" x14ac:dyDescent="0.15">
      <c r="A68" s="66" t="s">
        <v>24</v>
      </c>
      <c r="B68" s="68">
        <v>23</v>
      </c>
      <c r="C68" s="270">
        <v>2</v>
      </c>
      <c r="D68" s="40" t="s">
        <v>916</v>
      </c>
      <c r="E68" s="271">
        <v>2.6666666666666665</v>
      </c>
      <c r="F68" s="41" t="s">
        <v>916</v>
      </c>
      <c r="G68" s="270">
        <v>3</v>
      </c>
      <c r="H68" s="40" t="s">
        <v>916</v>
      </c>
      <c r="I68" s="30">
        <v>2</v>
      </c>
      <c r="J68" s="40" t="s">
        <v>916</v>
      </c>
      <c r="K68" s="32"/>
      <c r="L68" s="41"/>
      <c r="M68" s="270">
        <v>2.6666666666666665</v>
      </c>
      <c r="N68" s="40" t="s">
        <v>725</v>
      </c>
      <c r="O68" s="271">
        <v>2.6666666666666665</v>
      </c>
      <c r="P68" s="41" t="s">
        <v>725</v>
      </c>
      <c r="Q68" s="270">
        <v>2.6666666666666665</v>
      </c>
      <c r="R68" s="40" t="s">
        <v>725</v>
      </c>
      <c r="S68" s="271">
        <v>2.6666666666666665</v>
      </c>
      <c r="T68" s="42" t="s">
        <v>725</v>
      </c>
      <c r="U68" s="270">
        <v>2.3333333333333335</v>
      </c>
      <c r="V68" s="40" t="s">
        <v>917</v>
      </c>
      <c r="W68" s="271">
        <v>2.6666666666666665</v>
      </c>
      <c r="X68" s="41" t="s">
        <v>917</v>
      </c>
      <c r="Y68" s="28">
        <v>2</v>
      </c>
      <c r="Z68" s="40" t="s">
        <v>917</v>
      </c>
      <c r="AA68" s="564">
        <f>SUM(C69:Z69)</f>
        <v>27.333333333333332</v>
      </c>
      <c r="AB68" s="428">
        <v>23</v>
      </c>
      <c r="AC68" s="435" t="s">
        <v>24</v>
      </c>
    </row>
    <row r="69" spans="1:29" ht="13.9" customHeight="1" thickBot="1" x14ac:dyDescent="0.2">
      <c r="A69" s="43" t="s">
        <v>29</v>
      </c>
      <c r="B69" s="44"/>
      <c r="C69" s="473">
        <v>2</v>
      </c>
      <c r="D69" s="474"/>
      <c r="E69" s="475">
        <v>2.6666666666666665</v>
      </c>
      <c r="F69" s="475"/>
      <c r="G69" s="475">
        <v>3</v>
      </c>
      <c r="H69" s="475"/>
      <c r="I69" s="474">
        <v>2</v>
      </c>
      <c r="J69" s="474"/>
      <c r="K69" s="518">
        <f>$B$69*K68/45</f>
        <v>0</v>
      </c>
      <c r="L69" s="475"/>
      <c r="M69" s="481">
        <v>2.6666666666666665</v>
      </c>
      <c r="N69" s="482"/>
      <c r="O69" s="481">
        <v>2.6666666666666665</v>
      </c>
      <c r="P69" s="482"/>
      <c r="Q69" s="563">
        <v>2.6666666666666665</v>
      </c>
      <c r="R69" s="475"/>
      <c r="S69" s="475">
        <v>2.6666666666666665</v>
      </c>
      <c r="T69" s="517"/>
      <c r="U69" s="481">
        <v>2.3333333333333335</v>
      </c>
      <c r="V69" s="482"/>
      <c r="W69" s="475">
        <v>2.6666666666666665</v>
      </c>
      <c r="X69" s="475"/>
      <c r="Y69" s="481">
        <v>2</v>
      </c>
      <c r="Z69" s="475"/>
      <c r="AA69" s="496"/>
      <c r="AB69" s="430"/>
      <c r="AC69" s="401"/>
    </row>
    <row r="70" spans="1:29" ht="13.9" customHeight="1" x14ac:dyDescent="0.15">
      <c r="A70" s="464" t="s">
        <v>14</v>
      </c>
      <c r="B70" s="427">
        <v>35</v>
      </c>
      <c r="C70" s="16">
        <v>1</v>
      </c>
      <c r="D70" s="17" t="s">
        <v>48</v>
      </c>
      <c r="E70" s="18">
        <v>2</v>
      </c>
      <c r="F70" s="19" t="s">
        <v>48</v>
      </c>
      <c r="G70" s="16">
        <v>2</v>
      </c>
      <c r="H70" s="17" t="s">
        <v>48</v>
      </c>
      <c r="I70" s="18">
        <v>1</v>
      </c>
      <c r="J70" s="17" t="s">
        <v>48</v>
      </c>
      <c r="K70" s="20"/>
      <c r="L70" s="19"/>
      <c r="M70" s="16">
        <v>2.6666666666666665</v>
      </c>
      <c r="N70" s="17" t="s">
        <v>48</v>
      </c>
      <c r="O70" s="128">
        <v>2</v>
      </c>
      <c r="P70" s="19" t="s">
        <v>48</v>
      </c>
      <c r="Q70" s="16">
        <v>2</v>
      </c>
      <c r="R70" s="17" t="s">
        <v>48</v>
      </c>
      <c r="S70" s="18">
        <v>1</v>
      </c>
      <c r="T70" s="21" t="s">
        <v>48</v>
      </c>
      <c r="U70" s="16">
        <v>1.3333333333333333</v>
      </c>
      <c r="V70" s="17" t="s">
        <v>48</v>
      </c>
      <c r="W70" s="18">
        <v>1</v>
      </c>
      <c r="X70" s="19" t="s">
        <v>48</v>
      </c>
      <c r="Y70" s="16">
        <v>1</v>
      </c>
      <c r="Z70" s="17" t="s">
        <v>48</v>
      </c>
      <c r="AA70" s="431">
        <f>SUM(C74:Z74)</f>
        <v>37.333333333333336</v>
      </c>
      <c r="AB70" s="445">
        <v>35</v>
      </c>
      <c r="AC70" s="413" t="s">
        <v>14</v>
      </c>
    </row>
    <row r="71" spans="1:29" ht="13.9" customHeight="1" x14ac:dyDescent="0.15">
      <c r="A71" s="490"/>
      <c r="B71" s="400"/>
      <c r="C71" s="22">
        <v>2</v>
      </c>
      <c r="D71" s="23" t="s">
        <v>47</v>
      </c>
      <c r="E71" s="24">
        <v>1</v>
      </c>
      <c r="F71" s="25" t="s">
        <v>47</v>
      </c>
      <c r="G71" s="22">
        <v>1</v>
      </c>
      <c r="H71" s="23" t="s">
        <v>47</v>
      </c>
      <c r="I71" s="24">
        <v>1</v>
      </c>
      <c r="J71" s="23" t="s">
        <v>47</v>
      </c>
      <c r="K71" s="26"/>
      <c r="L71" s="25"/>
      <c r="M71" s="22">
        <v>2</v>
      </c>
      <c r="N71" s="23" t="s">
        <v>47</v>
      </c>
      <c r="O71" s="24">
        <v>1</v>
      </c>
      <c r="P71" s="25" t="s">
        <v>47</v>
      </c>
      <c r="Q71" s="22">
        <v>2.3333333333333335</v>
      </c>
      <c r="R71" s="23" t="s">
        <v>47</v>
      </c>
      <c r="S71" s="24">
        <v>2</v>
      </c>
      <c r="T71" s="27" t="s">
        <v>47</v>
      </c>
      <c r="U71" s="22">
        <v>1</v>
      </c>
      <c r="V71" s="23" t="s">
        <v>47</v>
      </c>
      <c r="W71" s="24">
        <v>1</v>
      </c>
      <c r="X71" s="25" t="s">
        <v>47</v>
      </c>
      <c r="Y71" s="22">
        <v>1</v>
      </c>
      <c r="Z71" s="23" t="s">
        <v>47</v>
      </c>
      <c r="AA71" s="432"/>
      <c r="AB71" s="446"/>
      <c r="AC71" s="479"/>
    </row>
    <row r="72" spans="1:29" ht="13.9" customHeight="1" x14ac:dyDescent="0.15">
      <c r="A72" s="490"/>
      <c r="B72" s="400"/>
      <c r="C72" s="22">
        <v>2</v>
      </c>
      <c r="D72" s="23" t="s">
        <v>46</v>
      </c>
      <c r="E72" s="24"/>
      <c r="F72" s="25"/>
      <c r="G72" s="22"/>
      <c r="H72" s="23"/>
      <c r="I72" s="24">
        <v>1</v>
      </c>
      <c r="J72" s="23" t="s">
        <v>46</v>
      </c>
      <c r="K72" s="26"/>
      <c r="L72" s="25"/>
      <c r="M72" s="22"/>
      <c r="N72" s="23"/>
      <c r="O72" s="24"/>
      <c r="P72" s="25"/>
      <c r="Q72" s="22"/>
      <c r="R72" s="23"/>
      <c r="S72" s="24">
        <v>1</v>
      </c>
      <c r="T72" s="27" t="s">
        <v>46</v>
      </c>
      <c r="U72" s="22"/>
      <c r="V72" s="23"/>
      <c r="W72" s="24"/>
      <c r="X72" s="25"/>
      <c r="Y72" s="22">
        <v>1</v>
      </c>
      <c r="Z72" s="23" t="s">
        <v>46</v>
      </c>
      <c r="AA72" s="432"/>
      <c r="AB72" s="446"/>
      <c r="AC72" s="479"/>
    </row>
    <row r="73" spans="1:29" ht="13.9" customHeight="1" x14ac:dyDescent="0.15">
      <c r="A73" s="490"/>
      <c r="B73" s="400"/>
      <c r="C73" s="22"/>
      <c r="D73" s="23"/>
      <c r="E73" s="24"/>
      <c r="F73" s="25"/>
      <c r="G73" s="22"/>
      <c r="H73" s="23"/>
      <c r="I73" s="24"/>
      <c r="J73" s="23"/>
      <c r="K73" s="26"/>
      <c r="L73" s="25"/>
      <c r="M73" s="22"/>
      <c r="N73" s="23"/>
      <c r="O73" s="24"/>
      <c r="P73" s="25"/>
      <c r="Q73" s="22"/>
      <c r="R73" s="23"/>
      <c r="S73" s="24"/>
      <c r="T73" s="27"/>
      <c r="U73" s="22"/>
      <c r="V73" s="23"/>
      <c r="W73" s="24"/>
      <c r="X73" s="25"/>
      <c r="Y73" s="22"/>
      <c r="Z73" s="23"/>
      <c r="AA73" s="432"/>
      <c r="AB73" s="446"/>
      <c r="AC73" s="479"/>
    </row>
    <row r="74" spans="1:29" ht="13.9" customHeight="1" thickBot="1" x14ac:dyDescent="0.2">
      <c r="A74" s="491"/>
      <c r="B74" s="401"/>
      <c r="C74" s="451">
        <f>SUM(C70:C73)</f>
        <v>5</v>
      </c>
      <c r="D74" s="440"/>
      <c r="E74" s="497">
        <f>SUM(E70:E73)</f>
        <v>3</v>
      </c>
      <c r="F74" s="493"/>
      <c r="G74" s="497">
        <f>SUM(G70:G73)</f>
        <v>3</v>
      </c>
      <c r="H74" s="493"/>
      <c r="I74" s="497">
        <f>SUM(I70:I73)</f>
        <v>3</v>
      </c>
      <c r="J74" s="450"/>
      <c r="K74" s="439">
        <f>SUM(K70:K73)</f>
        <v>0</v>
      </c>
      <c r="L74" s="493"/>
      <c r="M74" s="450">
        <f>SUM(M70:M73)</f>
        <v>4.6666666666666661</v>
      </c>
      <c r="N74" s="450"/>
      <c r="O74" s="497">
        <f>SUM(O70:O73)</f>
        <v>3</v>
      </c>
      <c r="P74" s="493"/>
      <c r="Q74" s="450">
        <f>SUM(Q70:Q73)</f>
        <v>4.3333333333333339</v>
      </c>
      <c r="R74" s="450"/>
      <c r="S74" s="497">
        <f>SUM(S70:S73)</f>
        <v>4</v>
      </c>
      <c r="T74" s="556"/>
      <c r="U74" s="450">
        <f>SUM(U70:U73)</f>
        <v>2.333333333333333</v>
      </c>
      <c r="V74" s="450"/>
      <c r="W74" s="497">
        <f>SUM(W70:W73)</f>
        <v>2</v>
      </c>
      <c r="X74" s="493"/>
      <c r="Y74" s="450">
        <f>SUM(Y70:Y73)</f>
        <v>3</v>
      </c>
      <c r="Z74" s="493"/>
      <c r="AA74" s="432"/>
      <c r="AB74" s="447"/>
      <c r="AC74" s="480"/>
    </row>
    <row r="75" spans="1:29" ht="13.9" customHeight="1" x14ac:dyDescent="0.15">
      <c r="A75" s="64" t="s">
        <v>13</v>
      </c>
      <c r="B75" s="483"/>
      <c r="C75" s="34"/>
      <c r="D75" s="484"/>
      <c r="E75" s="36"/>
      <c r="F75" s="484"/>
      <c r="G75" s="34"/>
      <c r="H75" s="484"/>
      <c r="I75" s="36"/>
      <c r="J75" s="487"/>
      <c r="K75" s="38"/>
      <c r="L75" s="484"/>
      <c r="M75" s="34"/>
      <c r="N75" s="487"/>
      <c r="O75" s="36"/>
      <c r="P75" s="484"/>
      <c r="Q75" s="34"/>
      <c r="R75" s="487"/>
      <c r="S75" s="36"/>
      <c r="T75" s="560"/>
      <c r="U75" s="34"/>
      <c r="V75" s="487"/>
      <c r="W75" s="36"/>
      <c r="X75" s="484"/>
      <c r="Y75" s="34"/>
      <c r="Z75" s="484"/>
      <c r="AA75" s="431">
        <f>SUM(C78:Z78)</f>
        <v>30</v>
      </c>
      <c r="AB75" s="492"/>
      <c r="AC75" s="63" t="s">
        <v>13</v>
      </c>
    </row>
    <row r="76" spans="1:29" ht="13.9" customHeight="1" x14ac:dyDescent="0.15">
      <c r="A76" s="54" t="s">
        <v>26</v>
      </c>
      <c r="B76" s="483"/>
      <c r="C76" s="22"/>
      <c r="D76" s="485"/>
      <c r="E76" s="24"/>
      <c r="F76" s="485"/>
      <c r="G76" s="22"/>
      <c r="H76" s="485"/>
      <c r="I76" s="24"/>
      <c r="J76" s="488"/>
      <c r="K76" s="26"/>
      <c r="L76" s="485"/>
      <c r="M76" s="22"/>
      <c r="N76" s="488"/>
      <c r="O76" s="24"/>
      <c r="P76" s="485"/>
      <c r="Q76" s="22"/>
      <c r="R76" s="488"/>
      <c r="S76" s="24"/>
      <c r="T76" s="561"/>
      <c r="U76" s="22"/>
      <c r="V76" s="488"/>
      <c r="W76" s="24"/>
      <c r="X76" s="485"/>
      <c r="Y76" s="22"/>
      <c r="Z76" s="485"/>
      <c r="AA76" s="432"/>
      <c r="AB76" s="492"/>
      <c r="AC76" s="58" t="s">
        <v>26</v>
      </c>
    </row>
    <row r="77" spans="1:29" ht="13.9" customHeight="1" x14ac:dyDescent="0.15">
      <c r="A77" s="54" t="s">
        <v>27</v>
      </c>
      <c r="B77" s="483"/>
      <c r="C77" s="22"/>
      <c r="D77" s="486"/>
      <c r="E77" s="24"/>
      <c r="F77" s="486"/>
      <c r="G77" s="22"/>
      <c r="H77" s="486"/>
      <c r="I77" s="24"/>
      <c r="J77" s="489"/>
      <c r="K77" s="26"/>
      <c r="L77" s="486"/>
      <c r="M77" s="22"/>
      <c r="N77" s="489"/>
      <c r="O77" s="24"/>
      <c r="P77" s="486"/>
      <c r="Q77" s="22"/>
      <c r="R77" s="489"/>
      <c r="S77" s="24"/>
      <c r="T77" s="562"/>
      <c r="U77" s="22"/>
      <c r="V77" s="489"/>
      <c r="W77" s="24"/>
      <c r="X77" s="486"/>
      <c r="Y77" s="22"/>
      <c r="Z77" s="486"/>
      <c r="AA77" s="432"/>
      <c r="AB77" s="492"/>
      <c r="AC77" s="58" t="s">
        <v>27</v>
      </c>
    </row>
    <row r="78" spans="1:29" ht="13.9" customHeight="1" thickBot="1" x14ac:dyDescent="0.2">
      <c r="A78" s="55"/>
      <c r="B78" s="483"/>
      <c r="C78" s="451">
        <v>3</v>
      </c>
      <c r="D78" s="440"/>
      <c r="E78" s="497">
        <v>2.3333333333333335</v>
      </c>
      <c r="F78" s="440"/>
      <c r="G78" s="463">
        <v>3</v>
      </c>
      <c r="H78" s="440"/>
      <c r="I78" s="497">
        <v>2.3333333333333335</v>
      </c>
      <c r="J78" s="451"/>
      <c r="K78" s="444">
        <f>SUM(K75:K77)</f>
        <v>0</v>
      </c>
      <c r="L78" s="440"/>
      <c r="M78" s="450">
        <v>2.6666666666666665</v>
      </c>
      <c r="N78" s="451"/>
      <c r="O78" s="497">
        <v>3.3333333333333335</v>
      </c>
      <c r="P78" s="440"/>
      <c r="Q78" s="450">
        <v>2.6666666666666665</v>
      </c>
      <c r="R78" s="451"/>
      <c r="S78" s="497">
        <v>3.3333333333333335</v>
      </c>
      <c r="T78" s="503"/>
      <c r="U78" s="450">
        <v>2.3333333333333335</v>
      </c>
      <c r="V78" s="451"/>
      <c r="W78" s="497">
        <v>2.3333333333333335</v>
      </c>
      <c r="X78" s="440"/>
      <c r="Y78" s="450">
        <v>2.6666666666666665</v>
      </c>
      <c r="Z78" s="440"/>
      <c r="AA78" s="496"/>
      <c r="AB78" s="492"/>
      <c r="AC78" s="53"/>
    </row>
    <row r="79" spans="1:29" ht="13.9" customHeight="1" x14ac:dyDescent="0.15">
      <c r="A79" s="421" t="s">
        <v>28</v>
      </c>
      <c r="B79" s="500"/>
      <c r="C79" s="16"/>
      <c r="D79" s="17"/>
      <c r="E79" s="18"/>
      <c r="F79" s="19"/>
      <c r="G79" s="16"/>
      <c r="H79" s="17"/>
      <c r="I79" s="18"/>
      <c r="J79" s="17"/>
      <c r="K79" s="20"/>
      <c r="L79" s="19"/>
      <c r="M79" s="16"/>
      <c r="N79" s="17"/>
      <c r="O79" s="18"/>
      <c r="P79" s="19"/>
      <c r="Q79" s="16"/>
      <c r="R79" s="17"/>
      <c r="S79" s="18"/>
      <c r="T79" s="21"/>
      <c r="U79" s="16"/>
      <c r="V79" s="17"/>
      <c r="W79" s="18"/>
      <c r="X79" s="19"/>
      <c r="Y79" s="16"/>
      <c r="Z79" s="17"/>
      <c r="AA79" s="431">
        <f>SUM(C83:Z83)</f>
        <v>0</v>
      </c>
      <c r="AB79" s="494"/>
      <c r="AC79" s="419" t="s">
        <v>28</v>
      </c>
    </row>
    <row r="80" spans="1:29" ht="13.9" customHeight="1" x14ac:dyDescent="0.15">
      <c r="A80" s="423"/>
      <c r="B80" s="483"/>
      <c r="C80" s="22"/>
      <c r="D80" s="23"/>
      <c r="E80" s="24"/>
      <c r="F80" s="25"/>
      <c r="G80" s="22"/>
      <c r="H80" s="23"/>
      <c r="I80" s="24"/>
      <c r="J80" s="23"/>
      <c r="K80" s="26"/>
      <c r="L80" s="25"/>
      <c r="M80" s="22"/>
      <c r="N80" s="23"/>
      <c r="O80" s="24"/>
      <c r="P80" s="25"/>
      <c r="Q80" s="22"/>
      <c r="R80" s="23"/>
      <c r="S80" s="24"/>
      <c r="T80" s="27"/>
      <c r="U80" s="22"/>
      <c r="V80" s="23"/>
      <c r="W80" s="24"/>
      <c r="X80" s="25"/>
      <c r="Y80" s="22"/>
      <c r="Z80" s="23"/>
      <c r="AA80" s="432"/>
      <c r="AB80" s="492"/>
      <c r="AC80" s="434"/>
    </row>
    <row r="81" spans="1:29" ht="13.9" customHeight="1" x14ac:dyDescent="0.15">
      <c r="A81" s="423"/>
      <c r="B81" s="483"/>
      <c r="C81" s="22"/>
      <c r="D81" s="23"/>
      <c r="E81" s="24"/>
      <c r="F81" s="25"/>
      <c r="G81" s="22"/>
      <c r="H81" s="23"/>
      <c r="I81" s="24"/>
      <c r="J81" s="23"/>
      <c r="K81" s="26"/>
      <c r="L81" s="25"/>
      <c r="M81" s="22"/>
      <c r="N81" s="23"/>
      <c r="O81" s="24"/>
      <c r="P81" s="25"/>
      <c r="Q81" s="22"/>
      <c r="R81" s="23"/>
      <c r="S81" s="24"/>
      <c r="T81" s="27"/>
      <c r="U81" s="22"/>
      <c r="V81" s="23"/>
      <c r="W81" s="24"/>
      <c r="X81" s="25"/>
      <c r="Y81" s="22"/>
      <c r="Z81" s="23"/>
      <c r="AA81" s="432"/>
      <c r="AB81" s="492"/>
      <c r="AC81" s="434"/>
    </row>
    <row r="82" spans="1:29" ht="13.9" customHeight="1" x14ac:dyDescent="0.15">
      <c r="A82" s="423"/>
      <c r="B82" s="483"/>
      <c r="C82" s="22"/>
      <c r="D82" s="23"/>
      <c r="E82" s="24"/>
      <c r="F82" s="25"/>
      <c r="G82" s="22"/>
      <c r="H82" s="23"/>
      <c r="I82" s="24"/>
      <c r="J82" s="23"/>
      <c r="K82" s="26"/>
      <c r="L82" s="25"/>
      <c r="M82" s="22"/>
      <c r="N82" s="23"/>
      <c r="O82" s="24"/>
      <c r="P82" s="25"/>
      <c r="Q82" s="22"/>
      <c r="R82" s="23"/>
      <c r="S82" s="24"/>
      <c r="T82" s="27"/>
      <c r="U82" s="22"/>
      <c r="V82" s="23"/>
      <c r="W82" s="24"/>
      <c r="X82" s="25"/>
      <c r="Y82" s="22"/>
      <c r="Z82" s="23"/>
      <c r="AA82" s="432"/>
      <c r="AB82" s="492"/>
      <c r="AC82" s="434"/>
    </row>
    <row r="83" spans="1:29" ht="13.9" customHeight="1" thickBot="1" x14ac:dyDescent="0.2">
      <c r="A83" s="444"/>
      <c r="B83" s="501"/>
      <c r="C83" s="451">
        <f>SUM(C79:C82)</f>
        <v>0</v>
      </c>
      <c r="D83" s="440"/>
      <c r="E83" s="463">
        <f>SUM(E79:E82)</f>
        <v>0</v>
      </c>
      <c r="F83" s="440"/>
      <c r="G83" s="463">
        <f>SUM(G79:G82)</f>
        <v>0</v>
      </c>
      <c r="H83" s="440"/>
      <c r="I83" s="463">
        <f>SUM(I79:I82)</f>
        <v>0</v>
      </c>
      <c r="J83" s="451"/>
      <c r="K83" s="444">
        <f>SUM(K79:K82)</f>
        <v>0</v>
      </c>
      <c r="L83" s="440"/>
      <c r="M83" s="451">
        <f>SUM(M79:M82)</f>
        <v>0</v>
      </c>
      <c r="N83" s="451"/>
      <c r="O83" s="463">
        <f>SUM(O79:O82)</f>
        <v>0</v>
      </c>
      <c r="P83" s="440"/>
      <c r="Q83" s="451">
        <f>SUM(Q79:Q82)</f>
        <v>0</v>
      </c>
      <c r="R83" s="451"/>
      <c r="S83" s="463">
        <f>SUM(S79:S82)</f>
        <v>0</v>
      </c>
      <c r="T83" s="503"/>
      <c r="U83" s="451">
        <f>SUM(U79:U82)</f>
        <v>0</v>
      </c>
      <c r="V83" s="451"/>
      <c r="W83" s="463">
        <f>SUM(W79:W82)</f>
        <v>0</v>
      </c>
      <c r="X83" s="440"/>
      <c r="Y83" s="451">
        <f>SUM(Y79:Y82)</f>
        <v>0</v>
      </c>
      <c r="Z83" s="440"/>
      <c r="AA83" s="432"/>
      <c r="AB83" s="495"/>
      <c r="AC83" s="420"/>
    </row>
    <row r="84" spans="1:29" ht="22.5" customHeight="1" thickBot="1" x14ac:dyDescent="0.2">
      <c r="A84" s="12"/>
      <c r="B84" s="13">
        <f>SUM(B6:B68)+B70</f>
        <v>1015</v>
      </c>
      <c r="C84" s="498">
        <f>C13+C16+C21+C26+C31+C36+C41+C46+C49+C54+C59+C63+C67+C69+C74+C78+C83</f>
        <v>93</v>
      </c>
      <c r="D84" s="499"/>
      <c r="E84" s="498">
        <f>E13+E16+E21+E26+E31+E36+E41+E46+E49+E54+E59+E63+E67+E69+E74+E78+E83</f>
        <v>102.66666666666667</v>
      </c>
      <c r="F84" s="499"/>
      <c r="G84" s="498">
        <f>G13+G16+G21+G26+G31+G36+G41+G46+G49+G54+G59+G63+G67+G69+G74+G78+G83</f>
        <v>123</v>
      </c>
      <c r="H84" s="499"/>
      <c r="I84" s="531">
        <f>I13+I16+I21+I26+I31+I36+I41+I46+I49+I54+I59+I63+I67+I69+I74+I78+I83</f>
        <v>68</v>
      </c>
      <c r="J84" s="504"/>
      <c r="K84" s="505">
        <f>K13+K16+K21+K26+K31+K36+K41+K46+K49+K54+K59+K63+K67+K69+K74+K78+K83</f>
        <v>0</v>
      </c>
      <c r="L84" s="499"/>
      <c r="M84" s="498">
        <f>M13+M16+M21+M26+M31+M36+M41+M46+M49+M54+M59+M63+M67+M69+M74+M78+M83</f>
        <v>105.66666666666667</v>
      </c>
      <c r="N84" s="504"/>
      <c r="O84" s="531">
        <f>O13+O16+O21+O26+O31+O36+O41+O46+O49+O54+O59+O63+O67+O69+O74+O78+O83</f>
        <v>104.66666666666667</v>
      </c>
      <c r="P84" s="499"/>
      <c r="Q84" s="498">
        <f>Q13+Q16+Q21+Q26+Q31+Q36+Q41+Q46+Q49+Q54+Q59+Q63+Q67+Q69+Q74+Q78+Q83</f>
        <v>102.66666666666667</v>
      </c>
      <c r="R84" s="504"/>
      <c r="S84" s="531">
        <f>S13+S16+S21+S26+S31+S36+S41+S46+S49+S54+S59+S63+S67+S69+S74+S78+S83</f>
        <v>96.666666666666671</v>
      </c>
      <c r="T84" s="502"/>
      <c r="U84" s="498">
        <f>U13+U16+U21+U26+U31+U36+U41+U46+U49+U54+U59+U63+U67+U69+U74+U78+U83</f>
        <v>83.333333333333314</v>
      </c>
      <c r="V84" s="504"/>
      <c r="W84" s="531">
        <f>W13+W16+W21+W26+W31+W36+W41+W46+W49+W54+W59+W63+W67+W69+W74+W78+W83</f>
        <v>98.666666666666657</v>
      </c>
      <c r="X84" s="499"/>
      <c r="Y84" s="498">
        <f>Y13+Y16+Y21+Y26+Y31+Y36+Y41+Y46+Y49+Y54+Y59+Y63+Y67+Y69+Y74+Y78+Y83</f>
        <v>88</v>
      </c>
      <c r="Z84" s="499"/>
      <c r="AA84" s="272">
        <f>SUM(AA6:AA83)</f>
        <v>1066.3333333333335</v>
      </c>
      <c r="AB84" s="15">
        <f>SUM(AB6:AB68)+AB70</f>
        <v>1015</v>
      </c>
      <c r="AC84" s="13"/>
    </row>
  </sheetData>
  <mergeCells count="328">
    <mergeCell ref="G1:I1"/>
    <mergeCell ref="Q1:S1"/>
    <mergeCell ref="AA1:AC1"/>
    <mergeCell ref="H2:J3"/>
    <mergeCell ref="R2:T3"/>
    <mergeCell ref="AB2:AG3"/>
    <mergeCell ref="W4:X4"/>
    <mergeCell ref="Y4:Z4"/>
    <mergeCell ref="AA4:AA5"/>
    <mergeCell ref="AB4:AB5"/>
    <mergeCell ref="AC4:AC5"/>
    <mergeCell ref="A6:A13"/>
    <mergeCell ref="B6:B16"/>
    <mergeCell ref="AA6:AA13"/>
    <mergeCell ref="AB6:AB16"/>
    <mergeCell ref="AC6:AC13"/>
    <mergeCell ref="K4:L4"/>
    <mergeCell ref="M4:N4"/>
    <mergeCell ref="O4:P4"/>
    <mergeCell ref="Q4:R4"/>
    <mergeCell ref="S4:T4"/>
    <mergeCell ref="U4:V4"/>
    <mergeCell ref="A4:A5"/>
    <mergeCell ref="B4:B5"/>
    <mergeCell ref="C4:D4"/>
    <mergeCell ref="E4:F4"/>
    <mergeCell ref="G4:H4"/>
    <mergeCell ref="I4:J4"/>
    <mergeCell ref="O13:P13"/>
    <mergeCell ref="Q13:R13"/>
    <mergeCell ref="S13:T13"/>
    <mergeCell ref="U13:V13"/>
    <mergeCell ref="W13:X13"/>
    <mergeCell ref="Y13:Z13"/>
    <mergeCell ref="C13:D13"/>
    <mergeCell ref="E13:F13"/>
    <mergeCell ref="G13:H13"/>
    <mergeCell ref="I13:J13"/>
    <mergeCell ref="K13:L13"/>
    <mergeCell ref="M13:N13"/>
    <mergeCell ref="A14:A16"/>
    <mergeCell ref="AA14:AA16"/>
    <mergeCell ref="AC14:AC16"/>
    <mergeCell ref="C16:D16"/>
    <mergeCell ref="E16:F16"/>
    <mergeCell ref="G16:H16"/>
    <mergeCell ref="I16:J16"/>
    <mergeCell ref="K16:L16"/>
    <mergeCell ref="M16:N16"/>
    <mergeCell ref="O16:P16"/>
    <mergeCell ref="AC17:AC21"/>
    <mergeCell ref="C21:D21"/>
    <mergeCell ref="E21:F21"/>
    <mergeCell ref="G21:H21"/>
    <mergeCell ref="I21:J21"/>
    <mergeCell ref="K21:L21"/>
    <mergeCell ref="M21:N21"/>
    <mergeCell ref="O21:P21"/>
    <mergeCell ref="Q16:R16"/>
    <mergeCell ref="S16:T16"/>
    <mergeCell ref="U16:V16"/>
    <mergeCell ref="W16:X16"/>
    <mergeCell ref="Y16:Z16"/>
    <mergeCell ref="Q21:R21"/>
    <mergeCell ref="S21:T21"/>
    <mergeCell ref="U21:V21"/>
    <mergeCell ref="W21:X21"/>
    <mergeCell ref="Y21:Z21"/>
    <mergeCell ref="A22:A26"/>
    <mergeCell ref="B22:B26"/>
    <mergeCell ref="AA22:AA26"/>
    <mergeCell ref="AB22:AB26"/>
    <mergeCell ref="U26:V26"/>
    <mergeCell ref="W26:X26"/>
    <mergeCell ref="Y26:Z26"/>
    <mergeCell ref="AA17:AA21"/>
    <mergeCell ref="AB17:AB21"/>
    <mergeCell ref="A17:A21"/>
    <mergeCell ref="B17:B21"/>
    <mergeCell ref="I31:J31"/>
    <mergeCell ref="K31:L31"/>
    <mergeCell ref="AC22:AC26"/>
    <mergeCell ref="C26:D26"/>
    <mergeCell ref="E26:F26"/>
    <mergeCell ref="G26:H26"/>
    <mergeCell ref="I26:J26"/>
    <mergeCell ref="K26:L26"/>
    <mergeCell ref="M26:N26"/>
    <mergeCell ref="O26:P26"/>
    <mergeCell ref="Q26:R26"/>
    <mergeCell ref="S26:T26"/>
    <mergeCell ref="Y31:Z31"/>
    <mergeCell ref="A32:A36"/>
    <mergeCell ref="B32:B36"/>
    <mergeCell ref="AA32:AA36"/>
    <mergeCell ref="AB32:AB36"/>
    <mergeCell ref="AC32:AC36"/>
    <mergeCell ref="C36:D36"/>
    <mergeCell ref="E36:F36"/>
    <mergeCell ref="G36:H36"/>
    <mergeCell ref="I36:J36"/>
    <mergeCell ref="M31:N31"/>
    <mergeCell ref="O31:P31"/>
    <mergeCell ref="Q31:R31"/>
    <mergeCell ref="S31:T31"/>
    <mergeCell ref="U31:V31"/>
    <mergeCell ref="W31:X31"/>
    <mergeCell ref="A27:A31"/>
    <mergeCell ref="B27:B31"/>
    <mergeCell ref="AA27:AA31"/>
    <mergeCell ref="AB27:AB31"/>
    <mergeCell ref="AC27:AC31"/>
    <mergeCell ref="C31:D31"/>
    <mergeCell ref="E31:F31"/>
    <mergeCell ref="G31:H31"/>
    <mergeCell ref="W36:X36"/>
    <mergeCell ref="Y36:Z36"/>
    <mergeCell ref="A37:A41"/>
    <mergeCell ref="B37:B41"/>
    <mergeCell ref="AA37:AA41"/>
    <mergeCell ref="AB37:AB41"/>
    <mergeCell ref="U41:V41"/>
    <mergeCell ref="W41:X41"/>
    <mergeCell ref="Y41:Z41"/>
    <mergeCell ref="K36:L36"/>
    <mergeCell ref="M36:N36"/>
    <mergeCell ref="O36:P36"/>
    <mergeCell ref="Q36:R36"/>
    <mergeCell ref="S36:T36"/>
    <mergeCell ref="U36:V36"/>
    <mergeCell ref="AC37:AC41"/>
    <mergeCell ref="C41:D41"/>
    <mergeCell ref="E41:F41"/>
    <mergeCell ref="G41:H41"/>
    <mergeCell ref="I41:J41"/>
    <mergeCell ref="K41:L41"/>
    <mergeCell ref="M41:N41"/>
    <mergeCell ref="O41:P41"/>
    <mergeCell ref="Q41:R41"/>
    <mergeCell ref="S41:T41"/>
    <mergeCell ref="A42:A46"/>
    <mergeCell ref="B42:B49"/>
    <mergeCell ref="AA42:AA46"/>
    <mergeCell ref="AB42:AB49"/>
    <mergeCell ref="AC42:AC46"/>
    <mergeCell ref="C46:D46"/>
    <mergeCell ref="E46:F46"/>
    <mergeCell ref="G46:H46"/>
    <mergeCell ref="I46:J46"/>
    <mergeCell ref="K46:L46"/>
    <mergeCell ref="A47:A49"/>
    <mergeCell ref="AA47:AA49"/>
    <mergeCell ref="AC47:AC49"/>
    <mergeCell ref="C49:D49"/>
    <mergeCell ref="E49:F49"/>
    <mergeCell ref="G49:H49"/>
    <mergeCell ref="I49:J49"/>
    <mergeCell ref="K49:L49"/>
    <mergeCell ref="M49:N49"/>
    <mergeCell ref="I54:J54"/>
    <mergeCell ref="K54:L54"/>
    <mergeCell ref="O49:P49"/>
    <mergeCell ref="Q49:R49"/>
    <mergeCell ref="S49:T49"/>
    <mergeCell ref="U49:V49"/>
    <mergeCell ref="W49:X49"/>
    <mergeCell ref="Y49:Z49"/>
    <mergeCell ref="Y46:Z46"/>
    <mergeCell ref="M46:N46"/>
    <mergeCell ref="O46:P46"/>
    <mergeCell ref="Q46:R46"/>
    <mergeCell ref="S46:T46"/>
    <mergeCell ref="U46:V46"/>
    <mergeCell ref="W46:X46"/>
    <mergeCell ref="Y54:Z54"/>
    <mergeCell ref="A55:A59"/>
    <mergeCell ref="B55:B59"/>
    <mergeCell ref="AA55:AA59"/>
    <mergeCell ref="AB55:AB59"/>
    <mergeCell ref="AC55:AC59"/>
    <mergeCell ref="C59:D59"/>
    <mergeCell ref="E59:F59"/>
    <mergeCell ref="G59:H59"/>
    <mergeCell ref="I59:J59"/>
    <mergeCell ref="M54:N54"/>
    <mergeCell ref="O54:P54"/>
    <mergeCell ref="Q54:R54"/>
    <mergeCell ref="S54:T54"/>
    <mergeCell ref="U54:V54"/>
    <mergeCell ref="W54:X54"/>
    <mergeCell ref="A50:A54"/>
    <mergeCell ref="B50:B54"/>
    <mergeCell ref="AA50:AA54"/>
    <mergeCell ref="AB50:AB54"/>
    <mergeCell ref="AC50:AC54"/>
    <mergeCell ref="C54:D54"/>
    <mergeCell ref="E54:F54"/>
    <mergeCell ref="G54:H54"/>
    <mergeCell ref="W59:X59"/>
    <mergeCell ref="Y59:Z59"/>
    <mergeCell ref="A60:A63"/>
    <mergeCell ref="B60:B63"/>
    <mergeCell ref="AA60:AA63"/>
    <mergeCell ref="AB60:AB63"/>
    <mergeCell ref="U63:V63"/>
    <mergeCell ref="W63:X63"/>
    <mergeCell ref="Y63:Z63"/>
    <mergeCell ref="K59:L59"/>
    <mergeCell ref="M59:N59"/>
    <mergeCell ref="O59:P59"/>
    <mergeCell ref="Q59:R59"/>
    <mergeCell ref="S59:T59"/>
    <mergeCell ref="U59:V59"/>
    <mergeCell ref="AC60:AC63"/>
    <mergeCell ref="C63:D63"/>
    <mergeCell ref="E63:F63"/>
    <mergeCell ref="G63:H63"/>
    <mergeCell ref="I63:J63"/>
    <mergeCell ref="K63:L63"/>
    <mergeCell ref="M63:N63"/>
    <mergeCell ref="O63:P63"/>
    <mergeCell ref="Q63:R63"/>
    <mergeCell ref="S63:T63"/>
    <mergeCell ref="A64:A67"/>
    <mergeCell ref="B64:B67"/>
    <mergeCell ref="AA64:AA67"/>
    <mergeCell ref="AB64:AB67"/>
    <mergeCell ref="AC64:AC67"/>
    <mergeCell ref="C67:D67"/>
    <mergeCell ref="E67:F67"/>
    <mergeCell ref="G67:H67"/>
    <mergeCell ref="I67:J67"/>
    <mergeCell ref="K67:L67"/>
    <mergeCell ref="AC68:AC69"/>
    <mergeCell ref="C69:D69"/>
    <mergeCell ref="E69:F69"/>
    <mergeCell ref="G69:H69"/>
    <mergeCell ref="I69:J69"/>
    <mergeCell ref="K69:L69"/>
    <mergeCell ref="M69:N69"/>
    <mergeCell ref="M67:N67"/>
    <mergeCell ref="O67:P67"/>
    <mergeCell ref="Q67:R67"/>
    <mergeCell ref="S67:T67"/>
    <mergeCell ref="U67:V67"/>
    <mergeCell ref="W67:X67"/>
    <mergeCell ref="O69:P69"/>
    <mergeCell ref="Q69:R69"/>
    <mergeCell ref="S69:T69"/>
    <mergeCell ref="U69:V69"/>
    <mergeCell ref="W69:X69"/>
    <mergeCell ref="Y69:Z69"/>
    <mergeCell ref="Y67:Z67"/>
    <mergeCell ref="AA68:AA69"/>
    <mergeCell ref="AB68:AB69"/>
    <mergeCell ref="A70:A74"/>
    <mergeCell ref="B70:B74"/>
    <mergeCell ref="AA70:AA74"/>
    <mergeCell ref="AB70:AB74"/>
    <mergeCell ref="AC70:AC74"/>
    <mergeCell ref="C74:D74"/>
    <mergeCell ref="E74:F74"/>
    <mergeCell ref="G74:H74"/>
    <mergeCell ref="I74:J74"/>
    <mergeCell ref="K74:L74"/>
    <mergeCell ref="T75:T77"/>
    <mergeCell ref="V75:V77"/>
    <mergeCell ref="X75:X77"/>
    <mergeCell ref="Z75:Z77"/>
    <mergeCell ref="AA75:AA78"/>
    <mergeCell ref="AB75:AB78"/>
    <mergeCell ref="Y74:Z74"/>
    <mergeCell ref="B75:B78"/>
    <mergeCell ref="D75:D77"/>
    <mergeCell ref="F75:F77"/>
    <mergeCell ref="H75:H77"/>
    <mergeCell ref="J75:J77"/>
    <mergeCell ref="L75:L77"/>
    <mergeCell ref="N75:N77"/>
    <mergeCell ref="P75:P77"/>
    <mergeCell ref="R75:R77"/>
    <mergeCell ref="M74:N74"/>
    <mergeCell ref="O74:P74"/>
    <mergeCell ref="Q74:R74"/>
    <mergeCell ref="S74:T74"/>
    <mergeCell ref="U74:V74"/>
    <mergeCell ref="W74:X74"/>
    <mergeCell ref="O78:P78"/>
    <mergeCell ref="Q78:R78"/>
    <mergeCell ref="S78:T78"/>
    <mergeCell ref="U78:V78"/>
    <mergeCell ref="W78:X78"/>
    <mergeCell ref="Y78:Z78"/>
    <mergeCell ref="C78:D78"/>
    <mergeCell ref="E78:F78"/>
    <mergeCell ref="G78:H78"/>
    <mergeCell ref="I78:J78"/>
    <mergeCell ref="K78:L78"/>
    <mergeCell ref="M78:N78"/>
    <mergeCell ref="A79:A83"/>
    <mergeCell ref="B79:B83"/>
    <mergeCell ref="AA79:AA83"/>
    <mergeCell ref="AB79:AB83"/>
    <mergeCell ref="AC79:AC83"/>
    <mergeCell ref="C83:D83"/>
    <mergeCell ref="E83:F83"/>
    <mergeCell ref="G83:H83"/>
    <mergeCell ref="I83:J83"/>
    <mergeCell ref="K83:L83"/>
    <mergeCell ref="U84:V84"/>
    <mergeCell ref="W84:X84"/>
    <mergeCell ref="Y84:Z84"/>
    <mergeCell ref="Y83:Z83"/>
    <mergeCell ref="C84:D84"/>
    <mergeCell ref="E84:F84"/>
    <mergeCell ref="G84:H84"/>
    <mergeCell ref="I84:J84"/>
    <mergeCell ref="K84:L84"/>
    <mergeCell ref="M84:N84"/>
    <mergeCell ref="O84:P84"/>
    <mergeCell ref="Q84:R84"/>
    <mergeCell ref="S84:T84"/>
    <mergeCell ref="M83:N83"/>
    <mergeCell ref="O83:P83"/>
    <mergeCell ref="Q83:R83"/>
    <mergeCell ref="S83:T83"/>
    <mergeCell ref="U83:V83"/>
    <mergeCell ref="W83:X83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64" orientation="portrait" r:id="rId1"/>
  <colBreaks count="2" manualBreakCount="2">
    <brk id="10" max="85" man="1"/>
    <brk id="20" max="8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AE6D1-9AFB-48D1-9610-A3AB37988F26}">
  <dimension ref="A1:AG92"/>
  <sheetViews>
    <sheetView view="pageBreakPreview" zoomScaleNormal="100" zoomScaleSheetLayoutView="100" workbookViewId="0">
      <pane xSplit="2" ySplit="5" topLeftCell="C78" activePane="bottomRight" state="frozen"/>
      <selection activeCell="D2" sqref="D2"/>
      <selection pane="topRight" activeCell="D2" sqref="D2"/>
      <selection pane="bottomLeft" activeCell="D2" sqref="D2"/>
      <selection pane="bottomRight" activeCell="Z13" sqref="Z6:Z13"/>
    </sheetView>
  </sheetViews>
  <sheetFormatPr defaultColWidth="5.5" defaultRowHeight="13.9" customHeight="1" x14ac:dyDescent="0.15"/>
  <cols>
    <col min="1" max="1" width="18.25" style="2" customWidth="1"/>
    <col min="2" max="2" width="7.25" style="2" customWidth="1"/>
    <col min="3" max="3" width="5.5" style="2" customWidth="1"/>
    <col min="4" max="4" width="22.75" style="2" customWidth="1"/>
    <col min="5" max="5" width="5.5" style="2" customWidth="1"/>
    <col min="6" max="6" width="22.75" style="2" customWidth="1"/>
    <col min="7" max="7" width="5.5" style="2" customWidth="1"/>
    <col min="8" max="8" width="22.75" style="2" customWidth="1"/>
    <col min="9" max="9" width="5.5" style="2" customWidth="1"/>
    <col min="10" max="10" width="27" style="2" customWidth="1"/>
    <col min="11" max="11" width="5.5" style="2"/>
    <col min="12" max="12" width="22.75" style="2" customWidth="1"/>
    <col min="13" max="13" width="8.125" style="2" bestFit="1" customWidth="1"/>
    <col min="14" max="14" width="22.75" style="2" customWidth="1"/>
    <col min="15" max="15" width="8.125" style="2" bestFit="1" customWidth="1"/>
    <col min="16" max="16" width="22.75" style="2" customWidth="1"/>
    <col min="17" max="17" width="8.125" style="2" bestFit="1" customWidth="1"/>
    <col min="18" max="18" width="22.75" style="2" customWidth="1"/>
    <col min="19" max="19" width="8.125" style="2" bestFit="1" customWidth="1"/>
    <col min="20" max="20" width="22.75" style="2" customWidth="1"/>
    <col min="21" max="21" width="8.125" style="2" bestFit="1" customWidth="1"/>
    <col min="22" max="22" width="22.75" style="2" customWidth="1"/>
    <col min="23" max="23" width="8.125" style="2" bestFit="1" customWidth="1"/>
    <col min="24" max="24" width="22.75" style="2" customWidth="1"/>
    <col min="25" max="25" width="8.125" style="2" bestFit="1" customWidth="1"/>
    <col min="26" max="26" width="22.75" style="2" customWidth="1"/>
    <col min="27" max="27" width="9.125" style="2" customWidth="1"/>
    <col min="28" max="28" width="7.25" style="2" customWidth="1"/>
    <col min="29" max="29" width="18.25" style="2" customWidth="1"/>
    <col min="30" max="16384" width="5.5" style="2"/>
  </cols>
  <sheetData>
    <row r="1" spans="1:33" ht="22.5" customHeight="1" thickTop="1" thickBot="1" x14ac:dyDescent="0.2">
      <c r="A1" s="1" t="s">
        <v>44</v>
      </c>
      <c r="F1" s="3" t="s">
        <v>39</v>
      </c>
      <c r="G1" s="402" t="str">
        <f>[3]第１学年!G1</f>
        <v>問題解決的な学習</v>
      </c>
      <c r="H1" s="403"/>
      <c r="I1" s="404"/>
      <c r="K1" s="1" t="str">
        <f>A1</f>
        <v>令和８年度　第５学年　年間指導計画</v>
      </c>
      <c r="P1" s="3" t="s">
        <v>39</v>
      </c>
      <c r="Q1" s="402" t="str">
        <f>G1</f>
        <v>問題解決的な学習</v>
      </c>
      <c r="R1" s="403"/>
      <c r="S1" s="404"/>
      <c r="U1" s="1" t="str">
        <f>A1</f>
        <v>令和８年度　第５学年　年間指導計画</v>
      </c>
      <c r="Z1" s="3" t="s">
        <v>39</v>
      </c>
      <c r="AA1" s="402" t="str">
        <f>G1</f>
        <v>問題解決的な学習</v>
      </c>
      <c r="AB1" s="403"/>
      <c r="AC1" s="404"/>
    </row>
    <row r="2" spans="1:33" ht="13.9" customHeight="1" thickTop="1" x14ac:dyDescent="0.15">
      <c r="H2" s="405" t="str">
        <f>[3]第１学年!H2</f>
        <v>【学校名】江戸川区立第三松江小学校</v>
      </c>
      <c r="I2" s="405"/>
      <c r="J2" s="405"/>
      <c r="R2" s="405" t="str">
        <f>H2</f>
        <v>【学校名】江戸川区立第三松江小学校</v>
      </c>
      <c r="S2" s="405"/>
      <c r="T2" s="405"/>
      <c r="Z2" s="4"/>
      <c r="AA2" s="4"/>
      <c r="AB2" s="405" t="str">
        <f>H2</f>
        <v>【学校名】江戸川区立第三松江小学校</v>
      </c>
      <c r="AC2" s="405"/>
      <c r="AD2" s="405"/>
      <c r="AE2" s="405"/>
      <c r="AF2" s="405"/>
      <c r="AG2" s="405"/>
    </row>
    <row r="3" spans="1:33" ht="13.9" customHeight="1" thickBot="1" x14ac:dyDescent="0.2">
      <c r="H3" s="406"/>
      <c r="I3" s="406"/>
      <c r="J3" s="406"/>
      <c r="R3" s="406"/>
      <c r="S3" s="406"/>
      <c r="T3" s="406"/>
      <c r="Z3" s="5"/>
      <c r="AA3" s="5"/>
      <c r="AB3" s="405"/>
      <c r="AC3" s="405"/>
      <c r="AD3" s="405"/>
      <c r="AE3" s="405"/>
      <c r="AF3" s="405"/>
      <c r="AG3" s="405"/>
    </row>
    <row r="4" spans="1:33" ht="13.9" customHeight="1" x14ac:dyDescent="0.15">
      <c r="A4" s="411"/>
      <c r="B4" s="413" t="s">
        <v>17</v>
      </c>
      <c r="C4" s="409" t="s">
        <v>8</v>
      </c>
      <c r="D4" s="410"/>
      <c r="E4" s="407" t="s">
        <v>20</v>
      </c>
      <c r="F4" s="408"/>
      <c r="G4" s="409" t="s">
        <v>21</v>
      </c>
      <c r="H4" s="410"/>
      <c r="I4" s="407" t="s">
        <v>22</v>
      </c>
      <c r="J4" s="410"/>
      <c r="K4" s="529" t="s">
        <v>37</v>
      </c>
      <c r="L4" s="408"/>
      <c r="M4" s="409" t="s">
        <v>30</v>
      </c>
      <c r="N4" s="410"/>
      <c r="O4" s="407" t="s">
        <v>31</v>
      </c>
      <c r="P4" s="408"/>
      <c r="Q4" s="409" t="s">
        <v>32</v>
      </c>
      <c r="R4" s="410"/>
      <c r="S4" s="407" t="s">
        <v>33</v>
      </c>
      <c r="T4" s="530"/>
      <c r="U4" s="409" t="s">
        <v>34</v>
      </c>
      <c r="V4" s="410"/>
      <c r="W4" s="407" t="s">
        <v>35</v>
      </c>
      <c r="X4" s="408"/>
      <c r="Y4" s="409" t="s">
        <v>36</v>
      </c>
      <c r="Z4" s="410"/>
      <c r="AA4" s="415" t="s">
        <v>38</v>
      </c>
      <c r="AB4" s="417" t="s">
        <v>17</v>
      </c>
      <c r="AC4" s="419"/>
    </row>
    <row r="5" spans="1:33" ht="13.9" customHeight="1" thickBot="1" x14ac:dyDescent="0.2">
      <c r="A5" s="528"/>
      <c r="B5" s="414"/>
      <c r="C5" s="6" t="s">
        <v>9</v>
      </c>
      <c r="D5" s="7" t="s">
        <v>10</v>
      </c>
      <c r="E5" s="8" t="s">
        <v>9</v>
      </c>
      <c r="F5" s="9" t="s">
        <v>10</v>
      </c>
      <c r="G5" s="6" t="s">
        <v>9</v>
      </c>
      <c r="H5" s="7" t="s">
        <v>10</v>
      </c>
      <c r="I5" s="8" t="s">
        <v>9</v>
      </c>
      <c r="J5" s="7" t="s">
        <v>10</v>
      </c>
      <c r="K5" s="10" t="s">
        <v>9</v>
      </c>
      <c r="L5" s="9" t="s">
        <v>10</v>
      </c>
      <c r="M5" s="6" t="s">
        <v>9</v>
      </c>
      <c r="N5" s="7" t="s">
        <v>10</v>
      </c>
      <c r="O5" s="8" t="s">
        <v>9</v>
      </c>
      <c r="P5" s="9" t="s">
        <v>10</v>
      </c>
      <c r="Q5" s="6" t="s">
        <v>9</v>
      </c>
      <c r="R5" s="7" t="s">
        <v>10</v>
      </c>
      <c r="S5" s="8" t="s">
        <v>9</v>
      </c>
      <c r="T5" s="11" t="s">
        <v>10</v>
      </c>
      <c r="U5" s="6" t="s">
        <v>9</v>
      </c>
      <c r="V5" s="7" t="s">
        <v>10</v>
      </c>
      <c r="W5" s="8" t="s">
        <v>9</v>
      </c>
      <c r="X5" s="9" t="s">
        <v>10</v>
      </c>
      <c r="Y5" s="6" t="s">
        <v>9</v>
      </c>
      <c r="Z5" s="7" t="s">
        <v>10</v>
      </c>
      <c r="AA5" s="416"/>
      <c r="AB5" s="418"/>
      <c r="AC5" s="420"/>
    </row>
    <row r="6" spans="1:33" ht="13.9" customHeight="1" x14ac:dyDescent="0.15">
      <c r="A6" s="421" t="s">
        <v>0</v>
      </c>
      <c r="B6" s="427">
        <v>175</v>
      </c>
      <c r="C6" s="244">
        <v>1</v>
      </c>
      <c r="D6" s="273" t="s">
        <v>918</v>
      </c>
      <c r="E6" s="70">
        <v>5</v>
      </c>
      <c r="F6" s="122" t="s">
        <v>919</v>
      </c>
      <c r="G6" s="244">
        <v>3</v>
      </c>
      <c r="H6" s="273" t="s">
        <v>920</v>
      </c>
      <c r="I6" s="128">
        <v>1</v>
      </c>
      <c r="J6" s="273" t="s">
        <v>921</v>
      </c>
      <c r="K6" s="274"/>
      <c r="L6" s="127"/>
      <c r="M6" s="244">
        <v>2</v>
      </c>
      <c r="N6" s="273" t="s">
        <v>922</v>
      </c>
      <c r="O6" s="128">
        <v>1</v>
      </c>
      <c r="P6" s="127" t="s">
        <v>511</v>
      </c>
      <c r="Q6" s="275">
        <v>8</v>
      </c>
      <c r="R6" s="276" t="s">
        <v>923</v>
      </c>
      <c r="S6" s="128">
        <v>1</v>
      </c>
      <c r="T6" s="277" t="s">
        <v>494</v>
      </c>
      <c r="U6" s="244">
        <v>2</v>
      </c>
      <c r="V6" s="273" t="s">
        <v>924</v>
      </c>
      <c r="W6" s="128">
        <v>2</v>
      </c>
      <c r="X6" s="127" t="s">
        <v>925</v>
      </c>
      <c r="Y6" s="244">
        <v>6</v>
      </c>
      <c r="Z6" s="665" t="s">
        <v>926</v>
      </c>
      <c r="AA6" s="431">
        <f>SUM(C14:Z14)</f>
        <v>150.66289999999998</v>
      </c>
      <c r="AB6" s="600">
        <v>175</v>
      </c>
      <c r="AC6" s="586" t="s">
        <v>0</v>
      </c>
    </row>
    <row r="7" spans="1:33" ht="13.9" customHeight="1" x14ac:dyDescent="0.15">
      <c r="A7" s="423"/>
      <c r="B7" s="400"/>
      <c r="C7" s="69">
        <v>1</v>
      </c>
      <c r="D7" s="133" t="s">
        <v>927</v>
      </c>
      <c r="E7" s="70">
        <v>6</v>
      </c>
      <c r="F7" s="122" t="s">
        <v>928</v>
      </c>
      <c r="G7" s="69">
        <v>1</v>
      </c>
      <c r="H7" s="133" t="s">
        <v>929</v>
      </c>
      <c r="I7" s="70">
        <v>1</v>
      </c>
      <c r="J7" s="133" t="s">
        <v>930</v>
      </c>
      <c r="K7" s="114"/>
      <c r="L7" s="122"/>
      <c r="M7" s="69">
        <v>2</v>
      </c>
      <c r="N7" s="133" t="s">
        <v>931</v>
      </c>
      <c r="O7" s="70">
        <v>2</v>
      </c>
      <c r="P7" s="122" t="s">
        <v>932</v>
      </c>
      <c r="Q7" s="69">
        <v>2</v>
      </c>
      <c r="R7" s="133" t="s">
        <v>933</v>
      </c>
      <c r="S7" s="70">
        <v>5</v>
      </c>
      <c r="T7" s="278" t="s">
        <v>934</v>
      </c>
      <c r="U7" s="69">
        <v>2</v>
      </c>
      <c r="V7" s="133" t="s">
        <v>935</v>
      </c>
      <c r="W7" s="70">
        <v>3</v>
      </c>
      <c r="X7" s="122" t="s">
        <v>936</v>
      </c>
      <c r="Y7" s="69">
        <v>10</v>
      </c>
      <c r="Z7" s="71" t="s">
        <v>937</v>
      </c>
      <c r="AA7" s="432"/>
      <c r="AB7" s="601"/>
      <c r="AC7" s="587"/>
    </row>
    <row r="8" spans="1:33" ht="13.9" customHeight="1" x14ac:dyDescent="0.15">
      <c r="A8" s="423"/>
      <c r="B8" s="400"/>
      <c r="C8" s="69">
        <v>1.6666000000000001</v>
      </c>
      <c r="D8" s="133" t="s">
        <v>938</v>
      </c>
      <c r="E8" s="70">
        <v>2</v>
      </c>
      <c r="F8" s="122" t="s">
        <v>939</v>
      </c>
      <c r="G8" s="69">
        <v>2</v>
      </c>
      <c r="H8" s="133" t="s">
        <v>940</v>
      </c>
      <c r="I8" s="70">
        <v>3.6659999999999999</v>
      </c>
      <c r="J8" s="133" t="s">
        <v>941</v>
      </c>
      <c r="K8" s="114"/>
      <c r="L8" s="122"/>
      <c r="M8" s="69">
        <v>2.3330000000000002</v>
      </c>
      <c r="N8" s="133" t="s">
        <v>942</v>
      </c>
      <c r="O8" s="70">
        <v>1</v>
      </c>
      <c r="P8" s="122" t="s">
        <v>943</v>
      </c>
      <c r="Q8" s="69">
        <v>1</v>
      </c>
      <c r="R8" s="133" t="s">
        <v>944</v>
      </c>
      <c r="S8" s="70">
        <v>4.6660000000000004</v>
      </c>
      <c r="T8" s="278" t="s">
        <v>945</v>
      </c>
      <c r="U8" s="69">
        <v>2</v>
      </c>
      <c r="V8" s="133" t="s">
        <v>946</v>
      </c>
      <c r="W8" s="70">
        <v>9.6660000000000004</v>
      </c>
      <c r="X8" s="122" t="s">
        <v>947</v>
      </c>
      <c r="Y8" s="69">
        <v>1</v>
      </c>
      <c r="Z8" s="71" t="s">
        <v>519</v>
      </c>
      <c r="AA8" s="432"/>
      <c r="AB8" s="601"/>
      <c r="AC8" s="587"/>
    </row>
    <row r="9" spans="1:33" ht="13.9" customHeight="1" x14ac:dyDescent="0.15">
      <c r="A9" s="423"/>
      <c r="B9" s="400"/>
      <c r="C9" s="69">
        <v>5</v>
      </c>
      <c r="D9" s="133" t="s">
        <v>948</v>
      </c>
      <c r="E9" s="70"/>
      <c r="F9" s="122"/>
      <c r="G9" s="69">
        <v>2</v>
      </c>
      <c r="H9" s="133" t="s">
        <v>949</v>
      </c>
      <c r="I9" s="70">
        <v>2</v>
      </c>
      <c r="J9" s="133" t="s">
        <v>950</v>
      </c>
      <c r="K9" s="114"/>
      <c r="L9" s="122"/>
      <c r="M9" s="69">
        <v>1</v>
      </c>
      <c r="N9" s="133" t="s">
        <v>531</v>
      </c>
      <c r="O9" s="70">
        <v>3.6659999999999999</v>
      </c>
      <c r="P9" s="122" t="s">
        <v>951</v>
      </c>
      <c r="Q9" s="69"/>
      <c r="R9" s="133"/>
      <c r="S9" s="70">
        <v>1</v>
      </c>
      <c r="T9" s="278" t="s">
        <v>952</v>
      </c>
      <c r="U9" s="69">
        <v>1</v>
      </c>
      <c r="V9" s="133" t="s">
        <v>496</v>
      </c>
      <c r="W9" s="70">
        <v>3</v>
      </c>
      <c r="X9" s="122" t="s">
        <v>926</v>
      </c>
      <c r="Y9" s="69">
        <v>5.6660000000000004</v>
      </c>
      <c r="Z9" s="71" t="s">
        <v>953</v>
      </c>
      <c r="AA9" s="432"/>
      <c r="AB9" s="601"/>
      <c r="AC9" s="587"/>
    </row>
    <row r="10" spans="1:33" ht="13.9" customHeight="1" x14ac:dyDescent="0.15">
      <c r="A10" s="423"/>
      <c r="B10" s="400"/>
      <c r="C10" s="69">
        <v>1</v>
      </c>
      <c r="D10" s="133" t="s">
        <v>954</v>
      </c>
      <c r="E10" s="70"/>
      <c r="F10" s="122"/>
      <c r="G10" s="69">
        <v>11</v>
      </c>
      <c r="H10" s="133" t="s">
        <v>955</v>
      </c>
      <c r="I10" s="70"/>
      <c r="J10" s="133"/>
      <c r="K10" s="114"/>
      <c r="L10" s="122"/>
      <c r="M10" s="69">
        <v>5</v>
      </c>
      <c r="N10" s="133" t="s">
        <v>956</v>
      </c>
      <c r="O10" s="70">
        <v>1</v>
      </c>
      <c r="P10" s="122" t="s">
        <v>957</v>
      </c>
      <c r="Q10" s="69"/>
      <c r="R10" s="133"/>
      <c r="S10" s="70"/>
      <c r="T10" s="278"/>
      <c r="U10" s="69">
        <v>5.3333000000000004</v>
      </c>
      <c r="V10" s="133" t="s">
        <v>958</v>
      </c>
      <c r="W10" s="70"/>
      <c r="X10" s="122"/>
      <c r="Y10" s="69"/>
      <c r="Z10" s="71"/>
      <c r="AA10" s="432"/>
      <c r="AB10" s="601"/>
      <c r="AC10" s="587"/>
    </row>
    <row r="11" spans="1:33" ht="13.9" customHeight="1" x14ac:dyDescent="0.15">
      <c r="A11" s="423"/>
      <c r="B11" s="400"/>
      <c r="C11" s="69">
        <v>2</v>
      </c>
      <c r="D11" s="133" t="s">
        <v>959</v>
      </c>
      <c r="E11" s="70"/>
      <c r="F11" s="122"/>
      <c r="G11" s="69"/>
      <c r="H11" s="133"/>
      <c r="I11" s="70"/>
      <c r="J11" s="133"/>
      <c r="K11" s="114"/>
      <c r="L11" s="122"/>
      <c r="M11" s="69"/>
      <c r="N11" s="133"/>
      <c r="O11" s="70">
        <v>2</v>
      </c>
      <c r="P11" s="122" t="s">
        <v>960</v>
      </c>
      <c r="Q11" s="69"/>
      <c r="R11" s="133"/>
      <c r="S11" s="70"/>
      <c r="T11" s="278"/>
      <c r="U11" s="69"/>
      <c r="V11" s="133"/>
      <c r="W11" s="70"/>
      <c r="X11" s="122"/>
      <c r="Y11" s="69"/>
      <c r="Z11" s="71"/>
      <c r="AA11" s="432"/>
      <c r="AB11" s="601"/>
      <c r="AC11" s="587"/>
    </row>
    <row r="12" spans="1:33" ht="13.9" customHeight="1" x14ac:dyDescent="0.15">
      <c r="A12" s="423"/>
      <c r="B12" s="400"/>
      <c r="C12" s="69">
        <v>1</v>
      </c>
      <c r="D12" s="133" t="s">
        <v>961</v>
      </c>
      <c r="E12" s="70"/>
      <c r="F12" s="122"/>
      <c r="G12" s="69"/>
      <c r="H12" s="133"/>
      <c r="I12" s="70"/>
      <c r="J12" s="133"/>
      <c r="K12" s="114"/>
      <c r="L12" s="122"/>
      <c r="M12" s="69"/>
      <c r="N12" s="133"/>
      <c r="O12" s="70"/>
      <c r="P12" s="122"/>
      <c r="Q12" s="69"/>
      <c r="R12" s="133"/>
      <c r="S12" s="70"/>
      <c r="T12" s="278"/>
      <c r="U12" s="69"/>
      <c r="V12" s="133"/>
      <c r="W12" s="70"/>
      <c r="X12" s="122"/>
      <c r="Y12" s="69"/>
      <c r="Z12" s="71"/>
      <c r="AA12" s="432"/>
      <c r="AB12" s="601"/>
      <c r="AC12" s="587"/>
    </row>
    <row r="13" spans="1:33" ht="13.9" customHeight="1" x14ac:dyDescent="0.15">
      <c r="A13" s="423"/>
      <c r="B13" s="400"/>
      <c r="C13" s="69"/>
      <c r="D13" s="133"/>
      <c r="E13" s="70"/>
      <c r="F13" s="122"/>
      <c r="G13" s="69"/>
      <c r="H13" s="133"/>
      <c r="I13" s="70"/>
      <c r="J13" s="133"/>
      <c r="K13" s="114"/>
      <c r="L13" s="122"/>
      <c r="M13" s="69"/>
      <c r="N13" s="133"/>
      <c r="O13" s="70"/>
      <c r="P13" s="122"/>
      <c r="Q13" s="69"/>
      <c r="R13" s="133"/>
      <c r="S13" s="70"/>
      <c r="T13" s="278"/>
      <c r="U13" s="69"/>
      <c r="V13" s="133"/>
      <c r="W13" s="70"/>
      <c r="X13" s="122"/>
      <c r="Y13" s="69"/>
      <c r="Z13" s="71"/>
      <c r="AA13" s="432"/>
      <c r="AB13" s="601"/>
      <c r="AC13" s="587"/>
    </row>
    <row r="14" spans="1:33" ht="13.9" customHeight="1" x14ac:dyDescent="0.15">
      <c r="A14" s="424"/>
      <c r="B14" s="400"/>
      <c r="C14" s="624">
        <f>SUM(C6:C13)</f>
        <v>12.666599999999999</v>
      </c>
      <c r="D14" s="623"/>
      <c r="E14" s="622">
        <f>SUM(E6:E13)</f>
        <v>13</v>
      </c>
      <c r="F14" s="623"/>
      <c r="G14" s="622">
        <f>SUM(G6:G13)</f>
        <v>19</v>
      </c>
      <c r="H14" s="623"/>
      <c r="I14" s="622">
        <f>SUM(I6:I13)</f>
        <v>7.6660000000000004</v>
      </c>
      <c r="J14" s="624"/>
      <c r="K14" s="626">
        <f>SUM(K6:K13)</f>
        <v>0</v>
      </c>
      <c r="L14" s="623"/>
      <c r="M14" s="624">
        <f>SUM(M6:M13)</f>
        <v>12.333</v>
      </c>
      <c r="N14" s="624"/>
      <c r="O14" s="622">
        <f>SUM(O6:O13)</f>
        <v>10.666</v>
      </c>
      <c r="P14" s="623"/>
      <c r="Q14" s="624">
        <f>SUM(Q6:Q13)</f>
        <v>11</v>
      </c>
      <c r="R14" s="624"/>
      <c r="S14" s="622">
        <f>SUM(S6:S13)</f>
        <v>11.666</v>
      </c>
      <c r="T14" s="627"/>
      <c r="U14" s="624">
        <f>SUM(U6:U13)</f>
        <v>12.333300000000001</v>
      </c>
      <c r="V14" s="624"/>
      <c r="W14" s="622">
        <f>SUM(W6:W13)</f>
        <v>17.666</v>
      </c>
      <c r="X14" s="623"/>
      <c r="Y14" s="624">
        <f>SUM(Y6:Y13)</f>
        <v>22.666</v>
      </c>
      <c r="Z14" s="623"/>
      <c r="AA14" s="432"/>
      <c r="AB14" s="601"/>
      <c r="AC14" s="629"/>
    </row>
    <row r="15" spans="1:33" ht="13.9" customHeight="1" x14ac:dyDescent="0.15">
      <c r="A15" s="525" t="s">
        <v>1</v>
      </c>
      <c r="B15" s="400"/>
      <c r="C15" s="270">
        <v>3</v>
      </c>
      <c r="D15" s="279" t="s">
        <v>962</v>
      </c>
      <c r="E15" s="271">
        <v>1</v>
      </c>
      <c r="F15" s="280" t="s">
        <v>962</v>
      </c>
      <c r="G15" s="270">
        <v>1</v>
      </c>
      <c r="H15" s="279" t="s">
        <v>963</v>
      </c>
      <c r="I15" s="271">
        <v>1</v>
      </c>
      <c r="J15" s="279" t="s">
        <v>964</v>
      </c>
      <c r="K15" s="281"/>
      <c r="L15" s="280"/>
      <c r="M15" s="270">
        <v>3</v>
      </c>
      <c r="N15" s="279" t="s">
        <v>771</v>
      </c>
      <c r="O15" s="271">
        <v>1</v>
      </c>
      <c r="P15" s="280" t="s">
        <v>198</v>
      </c>
      <c r="Q15" s="270">
        <v>1</v>
      </c>
      <c r="R15" s="279" t="s">
        <v>965</v>
      </c>
      <c r="S15" s="271">
        <v>2</v>
      </c>
      <c r="T15" s="282" t="s">
        <v>966</v>
      </c>
      <c r="U15" s="270">
        <v>4</v>
      </c>
      <c r="V15" s="279" t="s">
        <v>548</v>
      </c>
      <c r="W15" s="271">
        <v>2</v>
      </c>
      <c r="X15" s="280" t="s">
        <v>967</v>
      </c>
      <c r="Y15" s="270">
        <v>1</v>
      </c>
      <c r="Z15" s="279" t="s">
        <v>968</v>
      </c>
      <c r="AA15" s="564">
        <f>SUM(C18:Z18)</f>
        <v>30</v>
      </c>
      <c r="AB15" s="601"/>
      <c r="AC15" s="635" t="s">
        <v>1</v>
      </c>
    </row>
    <row r="16" spans="1:33" ht="13.9" customHeight="1" x14ac:dyDescent="0.15">
      <c r="A16" s="526"/>
      <c r="B16" s="400"/>
      <c r="C16" s="115"/>
      <c r="D16" s="283"/>
      <c r="E16" s="116">
        <v>1</v>
      </c>
      <c r="F16" s="284" t="s">
        <v>969</v>
      </c>
      <c r="G16" s="115">
        <v>1</v>
      </c>
      <c r="H16" s="283" t="s">
        <v>970</v>
      </c>
      <c r="I16" s="116"/>
      <c r="J16" s="283"/>
      <c r="K16" s="117"/>
      <c r="L16" s="284"/>
      <c r="M16" s="115"/>
      <c r="N16" s="283"/>
      <c r="O16" s="116">
        <v>2</v>
      </c>
      <c r="P16" s="284" t="s">
        <v>965</v>
      </c>
      <c r="Q16" s="115">
        <v>2</v>
      </c>
      <c r="R16" s="283" t="s">
        <v>966</v>
      </c>
      <c r="S16" s="116">
        <v>1</v>
      </c>
      <c r="T16" s="285" t="s">
        <v>971</v>
      </c>
      <c r="U16" s="115"/>
      <c r="V16" s="283"/>
      <c r="W16" s="116"/>
      <c r="X16" s="284"/>
      <c r="Y16" s="115"/>
      <c r="Z16" s="283"/>
      <c r="AA16" s="432"/>
      <c r="AB16" s="601"/>
      <c r="AC16" s="628"/>
    </row>
    <row r="17" spans="1:29" ht="13.9" customHeight="1" x14ac:dyDescent="0.15">
      <c r="A17" s="527"/>
      <c r="B17" s="400"/>
      <c r="C17" s="69"/>
      <c r="D17" s="133"/>
      <c r="E17" s="70">
        <v>1</v>
      </c>
      <c r="F17" s="122" t="s">
        <v>972</v>
      </c>
      <c r="G17" s="69">
        <v>2</v>
      </c>
      <c r="H17" s="133" t="s">
        <v>964</v>
      </c>
      <c r="I17" s="70"/>
      <c r="J17" s="133"/>
      <c r="K17" s="114"/>
      <c r="L17" s="122"/>
      <c r="M17" s="69"/>
      <c r="N17" s="133"/>
      <c r="O17" s="70"/>
      <c r="P17" s="122"/>
      <c r="Q17" s="69"/>
      <c r="R17" s="133"/>
      <c r="S17" s="70"/>
      <c r="T17" s="278"/>
      <c r="U17" s="69"/>
      <c r="V17" s="133"/>
      <c r="W17" s="70"/>
      <c r="X17" s="122"/>
      <c r="Y17" s="69"/>
      <c r="Z17" s="133"/>
      <c r="AA17" s="432"/>
      <c r="AB17" s="601"/>
      <c r="AC17" s="587"/>
    </row>
    <row r="18" spans="1:29" ht="13.9" customHeight="1" thickBot="1" x14ac:dyDescent="0.2">
      <c r="A18" s="528"/>
      <c r="B18" s="401"/>
      <c r="C18" s="577">
        <f>SUM(C15:C17)</f>
        <v>3</v>
      </c>
      <c r="D18" s="578"/>
      <c r="E18" s="581">
        <f>SUM(E15:E17)</f>
        <v>3</v>
      </c>
      <c r="F18" s="578"/>
      <c r="G18" s="581">
        <f>SUM(G15:G17)</f>
        <v>4</v>
      </c>
      <c r="H18" s="578"/>
      <c r="I18" s="581">
        <f>SUM(I15:I17)</f>
        <v>1</v>
      </c>
      <c r="J18" s="577"/>
      <c r="K18" s="589">
        <f>SUM(K15:K17)</f>
        <v>0</v>
      </c>
      <c r="L18" s="578"/>
      <c r="M18" s="577">
        <f>SUM(M15:M17)</f>
        <v>3</v>
      </c>
      <c r="N18" s="577"/>
      <c r="O18" s="581">
        <f>SUM(O15:O17)</f>
        <v>3</v>
      </c>
      <c r="P18" s="578"/>
      <c r="Q18" s="577">
        <f>SUM(Q15:Q17)</f>
        <v>3</v>
      </c>
      <c r="R18" s="577"/>
      <c r="S18" s="581">
        <f>SUM(S15:S17)</f>
        <v>3</v>
      </c>
      <c r="T18" s="582"/>
      <c r="U18" s="577">
        <f>SUM(U15:U17)</f>
        <v>4</v>
      </c>
      <c r="V18" s="577"/>
      <c r="W18" s="581">
        <f>SUM(W15:W17)</f>
        <v>2</v>
      </c>
      <c r="X18" s="578"/>
      <c r="Y18" s="577">
        <f>SUM(Y15:Y17)</f>
        <v>1</v>
      </c>
      <c r="Z18" s="578"/>
      <c r="AA18" s="496"/>
      <c r="AB18" s="602"/>
      <c r="AC18" s="588"/>
    </row>
    <row r="19" spans="1:29" ht="13.9" customHeight="1" x14ac:dyDescent="0.15">
      <c r="A19" s="422" t="s">
        <v>2</v>
      </c>
      <c r="B19" s="400">
        <v>100</v>
      </c>
      <c r="C19" s="115">
        <v>1</v>
      </c>
      <c r="D19" s="283" t="s">
        <v>973</v>
      </c>
      <c r="E19" s="116">
        <v>5</v>
      </c>
      <c r="F19" s="284" t="s">
        <v>974</v>
      </c>
      <c r="G19" s="115">
        <v>4</v>
      </c>
      <c r="H19" s="283" t="s">
        <v>975</v>
      </c>
      <c r="I19" s="116">
        <v>4</v>
      </c>
      <c r="J19" s="283" t="s">
        <v>976</v>
      </c>
      <c r="K19" s="117"/>
      <c r="L19" s="284"/>
      <c r="M19" s="115">
        <v>4</v>
      </c>
      <c r="N19" s="283" t="s">
        <v>976</v>
      </c>
      <c r="O19" s="116">
        <v>1</v>
      </c>
      <c r="P19" s="284" t="s">
        <v>977</v>
      </c>
      <c r="Q19" s="115">
        <v>1</v>
      </c>
      <c r="R19" s="283" t="s">
        <v>978</v>
      </c>
      <c r="S19" s="116">
        <v>1</v>
      </c>
      <c r="T19" s="285" t="s">
        <v>979</v>
      </c>
      <c r="U19" s="115">
        <v>4</v>
      </c>
      <c r="V19" s="283" t="s">
        <v>980</v>
      </c>
      <c r="W19" s="116">
        <v>1</v>
      </c>
      <c r="X19" s="284" t="s">
        <v>981</v>
      </c>
      <c r="Y19" s="115">
        <v>5</v>
      </c>
      <c r="Z19" s="283" t="s">
        <v>982</v>
      </c>
      <c r="AA19" s="431">
        <f>SUM(C24:Z24)</f>
        <v>100</v>
      </c>
      <c r="AB19" s="601">
        <v>100</v>
      </c>
      <c r="AC19" s="628" t="s">
        <v>2</v>
      </c>
    </row>
    <row r="20" spans="1:29" ht="13.9" customHeight="1" x14ac:dyDescent="0.15">
      <c r="A20" s="423"/>
      <c r="B20" s="400"/>
      <c r="C20" s="69">
        <v>4</v>
      </c>
      <c r="D20" s="133" t="s">
        <v>983</v>
      </c>
      <c r="E20" s="70">
        <v>3</v>
      </c>
      <c r="F20" s="122" t="s">
        <v>984</v>
      </c>
      <c r="G20" s="69">
        <v>1</v>
      </c>
      <c r="H20" s="133" t="s">
        <v>985</v>
      </c>
      <c r="I20" s="70"/>
      <c r="J20" s="133"/>
      <c r="K20" s="114"/>
      <c r="L20" s="122"/>
      <c r="M20" s="69">
        <v>5</v>
      </c>
      <c r="N20" s="133" t="s">
        <v>986</v>
      </c>
      <c r="O20" s="70">
        <v>1</v>
      </c>
      <c r="P20" s="122" t="s">
        <v>987</v>
      </c>
      <c r="Q20" s="69">
        <v>5</v>
      </c>
      <c r="R20" s="133" t="s">
        <v>988</v>
      </c>
      <c r="S20" s="70">
        <v>1</v>
      </c>
      <c r="T20" s="278" t="s">
        <v>977</v>
      </c>
      <c r="U20" s="69">
        <v>2</v>
      </c>
      <c r="V20" s="133" t="s">
        <v>989</v>
      </c>
      <c r="W20" s="70">
        <v>6</v>
      </c>
      <c r="X20" s="122" t="s">
        <v>990</v>
      </c>
      <c r="Y20" s="69">
        <v>6</v>
      </c>
      <c r="Z20" s="133" t="s">
        <v>977</v>
      </c>
      <c r="AA20" s="432"/>
      <c r="AB20" s="601"/>
      <c r="AC20" s="587"/>
    </row>
    <row r="21" spans="1:29" ht="13.9" customHeight="1" x14ac:dyDescent="0.15">
      <c r="A21" s="423"/>
      <c r="B21" s="400"/>
      <c r="C21" s="69">
        <v>3</v>
      </c>
      <c r="D21" s="133" t="s">
        <v>991</v>
      </c>
      <c r="E21" s="70"/>
      <c r="F21" s="122"/>
      <c r="G21" s="69">
        <v>3</v>
      </c>
      <c r="H21" s="133" t="s">
        <v>992</v>
      </c>
      <c r="I21" s="70"/>
      <c r="J21" s="133"/>
      <c r="K21" s="114"/>
      <c r="L21" s="122"/>
      <c r="M21" s="69">
        <v>5</v>
      </c>
      <c r="N21" s="133" t="s">
        <v>993</v>
      </c>
      <c r="O21" s="70">
        <v>3</v>
      </c>
      <c r="P21" s="122" t="s">
        <v>994</v>
      </c>
      <c r="Q21" s="69">
        <v>3</v>
      </c>
      <c r="R21" s="133" t="s">
        <v>979</v>
      </c>
      <c r="S21" s="70">
        <v>1</v>
      </c>
      <c r="T21" s="278" t="s">
        <v>995</v>
      </c>
      <c r="U21" s="69">
        <v>1</v>
      </c>
      <c r="V21" s="133" t="s">
        <v>977</v>
      </c>
      <c r="W21" s="70">
        <v>5</v>
      </c>
      <c r="X21" s="122" t="s">
        <v>996</v>
      </c>
      <c r="Y21" s="69"/>
      <c r="Z21" s="133"/>
      <c r="AA21" s="432"/>
      <c r="AB21" s="601"/>
      <c r="AC21" s="587"/>
    </row>
    <row r="22" spans="1:29" ht="13.9" customHeight="1" x14ac:dyDescent="0.15">
      <c r="A22" s="423"/>
      <c r="B22" s="400"/>
      <c r="C22" s="69"/>
      <c r="D22" s="133"/>
      <c r="E22" s="70"/>
      <c r="F22" s="122"/>
      <c r="G22" s="69"/>
      <c r="H22" s="133"/>
      <c r="I22" s="70"/>
      <c r="J22" s="133"/>
      <c r="K22" s="114"/>
      <c r="L22" s="122"/>
      <c r="M22" s="69"/>
      <c r="N22" s="133"/>
      <c r="O22" s="70">
        <v>5</v>
      </c>
      <c r="P22" s="122" t="s">
        <v>978</v>
      </c>
      <c r="Q22" s="69"/>
      <c r="R22" s="133"/>
      <c r="S22" s="70">
        <v>6</v>
      </c>
      <c r="T22" s="278" t="s">
        <v>997</v>
      </c>
      <c r="U22" s="69"/>
      <c r="V22" s="133"/>
      <c r="W22" s="70"/>
      <c r="X22" s="122"/>
      <c r="Y22" s="69"/>
      <c r="Z22" s="133"/>
      <c r="AA22" s="432"/>
      <c r="AB22" s="601"/>
      <c r="AC22" s="587"/>
    </row>
    <row r="23" spans="1:29" ht="13.9" customHeight="1" x14ac:dyDescent="0.15">
      <c r="A23" s="423"/>
      <c r="B23" s="400"/>
      <c r="C23" s="69"/>
      <c r="D23" s="133"/>
      <c r="E23" s="70"/>
      <c r="F23" s="122"/>
      <c r="G23" s="69"/>
      <c r="H23" s="133"/>
      <c r="I23" s="70"/>
      <c r="J23" s="133"/>
      <c r="K23" s="114"/>
      <c r="L23" s="122"/>
      <c r="M23" s="69"/>
      <c r="N23" s="133"/>
      <c r="O23" s="70"/>
      <c r="P23" s="122"/>
      <c r="Q23" s="69"/>
      <c r="R23" s="133"/>
      <c r="S23" s="70"/>
      <c r="T23" s="278"/>
      <c r="U23" s="69"/>
      <c r="V23" s="133"/>
      <c r="W23" s="70"/>
      <c r="X23" s="122"/>
      <c r="Y23" s="69"/>
      <c r="Z23" s="133"/>
      <c r="AA23" s="432"/>
      <c r="AB23" s="601"/>
      <c r="AC23" s="587"/>
    </row>
    <row r="24" spans="1:29" ht="13.9" customHeight="1" thickBot="1" x14ac:dyDescent="0.2">
      <c r="A24" s="424"/>
      <c r="B24" s="400"/>
      <c r="C24" s="630">
        <f>SUM(C19:C23)</f>
        <v>8</v>
      </c>
      <c r="D24" s="631"/>
      <c r="E24" s="632">
        <f>SUM(E19:E23)</f>
        <v>8</v>
      </c>
      <c r="F24" s="631"/>
      <c r="G24" s="632">
        <f>SUM(G19:G23)</f>
        <v>8</v>
      </c>
      <c r="H24" s="631"/>
      <c r="I24" s="632">
        <f>SUM(I19:I23)</f>
        <v>4</v>
      </c>
      <c r="J24" s="630"/>
      <c r="K24" s="633">
        <f>SUM(K19:K23)</f>
        <v>0</v>
      </c>
      <c r="L24" s="631"/>
      <c r="M24" s="630">
        <f>SUM(M19:M23)</f>
        <v>14</v>
      </c>
      <c r="N24" s="630"/>
      <c r="O24" s="632">
        <f>SUM(O19:O23)</f>
        <v>10</v>
      </c>
      <c r="P24" s="631"/>
      <c r="Q24" s="630">
        <f>SUM(Q19:Q23)</f>
        <v>9</v>
      </c>
      <c r="R24" s="630"/>
      <c r="S24" s="632">
        <f>SUM(S19:S23)</f>
        <v>9</v>
      </c>
      <c r="T24" s="634"/>
      <c r="U24" s="630">
        <f>SUM(U19:U23)</f>
        <v>7</v>
      </c>
      <c r="V24" s="630"/>
      <c r="W24" s="632">
        <f>SUM(W19:W23)</f>
        <v>12</v>
      </c>
      <c r="X24" s="631"/>
      <c r="Y24" s="630">
        <f>SUM(Y19:Y23)</f>
        <v>11</v>
      </c>
      <c r="Z24" s="631"/>
      <c r="AA24" s="432"/>
      <c r="AB24" s="601"/>
      <c r="AC24" s="629"/>
    </row>
    <row r="25" spans="1:29" ht="13.9" customHeight="1" x14ac:dyDescent="0.15">
      <c r="A25" s="421" t="s">
        <v>3</v>
      </c>
      <c r="B25" s="427">
        <v>175</v>
      </c>
      <c r="C25" s="244">
        <v>2</v>
      </c>
      <c r="D25" s="273" t="s">
        <v>998</v>
      </c>
      <c r="E25" s="128">
        <v>8</v>
      </c>
      <c r="F25" s="286" t="s">
        <v>999</v>
      </c>
      <c r="G25" s="244">
        <v>1</v>
      </c>
      <c r="H25" s="273" t="s">
        <v>1000</v>
      </c>
      <c r="I25" s="128">
        <v>6</v>
      </c>
      <c r="J25" s="273" t="s">
        <v>1001</v>
      </c>
      <c r="K25" s="274"/>
      <c r="L25" s="127"/>
      <c r="M25" s="244">
        <v>9</v>
      </c>
      <c r="N25" s="273" t="s">
        <v>1002</v>
      </c>
      <c r="O25" s="128">
        <v>4</v>
      </c>
      <c r="P25" s="127" t="s">
        <v>1003</v>
      </c>
      <c r="Q25" s="244">
        <v>7</v>
      </c>
      <c r="R25" s="276" t="s">
        <v>1004</v>
      </c>
      <c r="S25" s="287">
        <v>8</v>
      </c>
      <c r="T25" s="288" t="s">
        <v>1005</v>
      </c>
      <c r="U25" s="244">
        <v>13</v>
      </c>
      <c r="V25" s="273" t="s">
        <v>1006</v>
      </c>
      <c r="W25" s="128">
        <v>11</v>
      </c>
      <c r="X25" s="127" t="s">
        <v>1007</v>
      </c>
      <c r="Y25" s="244">
        <v>4</v>
      </c>
      <c r="Z25" s="273" t="s">
        <v>1008</v>
      </c>
      <c r="AA25" s="431">
        <f>SUM(C29:Z29)</f>
        <v>188</v>
      </c>
      <c r="AB25" s="600">
        <v>175</v>
      </c>
      <c r="AC25" s="586" t="s">
        <v>3</v>
      </c>
    </row>
    <row r="26" spans="1:29" ht="13.9" customHeight="1" x14ac:dyDescent="0.15">
      <c r="A26" s="423"/>
      <c r="B26" s="400"/>
      <c r="C26" s="69">
        <v>4</v>
      </c>
      <c r="D26" s="133" t="s">
        <v>1009</v>
      </c>
      <c r="E26" s="70">
        <v>1</v>
      </c>
      <c r="F26" s="122" t="s">
        <v>1010</v>
      </c>
      <c r="G26" s="69">
        <v>14</v>
      </c>
      <c r="H26" s="133" t="s">
        <v>1011</v>
      </c>
      <c r="I26" s="70">
        <v>1</v>
      </c>
      <c r="J26" s="133" t="s">
        <v>1012</v>
      </c>
      <c r="K26" s="114"/>
      <c r="L26" s="122"/>
      <c r="M26" s="69">
        <v>6</v>
      </c>
      <c r="N26" s="133" t="s">
        <v>1003</v>
      </c>
      <c r="O26" s="70">
        <v>5</v>
      </c>
      <c r="P26" s="122" t="s">
        <v>1013</v>
      </c>
      <c r="Q26" s="69">
        <v>7</v>
      </c>
      <c r="R26" s="133" t="s">
        <v>1014</v>
      </c>
      <c r="S26" s="70">
        <v>7</v>
      </c>
      <c r="T26" s="289" t="s">
        <v>1015</v>
      </c>
      <c r="U26" s="69"/>
      <c r="V26" s="133"/>
      <c r="W26" s="70">
        <v>8</v>
      </c>
      <c r="X26" s="122" t="s">
        <v>1008</v>
      </c>
      <c r="Y26" s="69">
        <v>1</v>
      </c>
      <c r="Z26" s="133" t="s">
        <v>1016</v>
      </c>
      <c r="AA26" s="432"/>
      <c r="AB26" s="601"/>
      <c r="AC26" s="587"/>
    </row>
    <row r="27" spans="1:29" ht="13.9" customHeight="1" x14ac:dyDescent="0.15">
      <c r="A27" s="423"/>
      <c r="B27" s="400"/>
      <c r="C27" s="69">
        <v>11</v>
      </c>
      <c r="D27" s="133" t="s">
        <v>1017</v>
      </c>
      <c r="E27" s="70">
        <v>10</v>
      </c>
      <c r="F27" s="122" t="s">
        <v>1000</v>
      </c>
      <c r="G27" s="69">
        <v>8</v>
      </c>
      <c r="H27" s="133" t="s">
        <v>1001</v>
      </c>
      <c r="I27" s="70">
        <v>4</v>
      </c>
      <c r="J27" s="133" t="s">
        <v>1002</v>
      </c>
      <c r="K27" s="114"/>
      <c r="L27" s="122"/>
      <c r="M27" s="69"/>
      <c r="N27" s="133"/>
      <c r="O27" s="70">
        <v>1</v>
      </c>
      <c r="P27" s="122" t="s">
        <v>1018</v>
      </c>
      <c r="Q27" s="69">
        <v>1</v>
      </c>
      <c r="R27" s="133" t="s">
        <v>1019</v>
      </c>
      <c r="S27" s="70">
        <v>4</v>
      </c>
      <c r="T27" s="278" t="s">
        <v>1020</v>
      </c>
      <c r="U27" s="69"/>
      <c r="V27" s="133"/>
      <c r="W27" s="70"/>
      <c r="X27" s="122"/>
      <c r="Y27" s="69">
        <v>5</v>
      </c>
      <c r="Z27" s="133" t="s">
        <v>589</v>
      </c>
      <c r="AA27" s="432"/>
      <c r="AB27" s="601"/>
      <c r="AC27" s="587"/>
    </row>
    <row r="28" spans="1:29" ht="13.9" customHeight="1" x14ac:dyDescent="0.15">
      <c r="A28" s="423"/>
      <c r="B28" s="400"/>
      <c r="C28" s="69"/>
      <c r="D28" s="133"/>
      <c r="E28" s="70"/>
      <c r="F28" s="122"/>
      <c r="G28" s="69"/>
      <c r="H28" s="133"/>
      <c r="I28" s="70"/>
      <c r="J28" s="133"/>
      <c r="K28" s="114"/>
      <c r="L28" s="122"/>
      <c r="M28" s="69"/>
      <c r="N28" s="133"/>
      <c r="O28" s="70">
        <v>5</v>
      </c>
      <c r="P28" s="122" t="s">
        <v>1004</v>
      </c>
      <c r="Q28" s="69">
        <v>4</v>
      </c>
      <c r="R28" s="133" t="s">
        <v>1005</v>
      </c>
      <c r="S28" s="70"/>
      <c r="T28" s="278"/>
      <c r="U28" s="69"/>
      <c r="V28" s="133"/>
      <c r="W28" s="70"/>
      <c r="X28" s="122"/>
      <c r="Y28" s="69">
        <v>8</v>
      </c>
      <c r="Z28" s="133" t="s">
        <v>1021</v>
      </c>
      <c r="AA28" s="432"/>
      <c r="AB28" s="601"/>
      <c r="AC28" s="587"/>
    </row>
    <row r="29" spans="1:29" ht="13.9" customHeight="1" thickBot="1" x14ac:dyDescent="0.2">
      <c r="A29" s="444"/>
      <c r="B29" s="401"/>
      <c r="C29" s="630">
        <f>SUM(C25:C28)</f>
        <v>17</v>
      </c>
      <c r="D29" s="631"/>
      <c r="E29" s="632">
        <f>SUM(E25:E28)</f>
        <v>19</v>
      </c>
      <c r="F29" s="631"/>
      <c r="G29" s="632">
        <f>SUM(G25:G28)</f>
        <v>23</v>
      </c>
      <c r="H29" s="631"/>
      <c r="I29" s="632">
        <f>SUM(I25:I28)</f>
        <v>11</v>
      </c>
      <c r="J29" s="630"/>
      <c r="K29" s="633">
        <f>SUM(K25:K28)</f>
        <v>0</v>
      </c>
      <c r="L29" s="631"/>
      <c r="M29" s="630">
        <f>SUM(M25:M28)</f>
        <v>15</v>
      </c>
      <c r="N29" s="630"/>
      <c r="O29" s="632">
        <f>SUM(O25:O28)</f>
        <v>15</v>
      </c>
      <c r="P29" s="631"/>
      <c r="Q29" s="630">
        <f>SUM(Q25:Q28)</f>
        <v>19</v>
      </c>
      <c r="R29" s="630"/>
      <c r="S29" s="632">
        <f>SUM(S25:S28)</f>
        <v>19</v>
      </c>
      <c r="T29" s="634"/>
      <c r="U29" s="630">
        <f>SUM(U25:U28)</f>
        <v>13</v>
      </c>
      <c r="V29" s="630"/>
      <c r="W29" s="632">
        <f>SUM(W25:W28)</f>
        <v>19</v>
      </c>
      <c r="X29" s="631"/>
      <c r="Y29" s="630">
        <f>SUM(Y25:Y28)</f>
        <v>18</v>
      </c>
      <c r="Z29" s="631"/>
      <c r="AA29" s="432"/>
      <c r="AB29" s="602"/>
      <c r="AC29" s="588"/>
    </row>
    <row r="30" spans="1:29" ht="13.9" customHeight="1" x14ac:dyDescent="0.15">
      <c r="A30" s="422" t="s">
        <v>4</v>
      </c>
      <c r="B30" s="400">
        <v>105</v>
      </c>
      <c r="C30" s="244">
        <v>10</v>
      </c>
      <c r="D30" s="273" t="s">
        <v>1022</v>
      </c>
      <c r="E30" s="128">
        <v>11</v>
      </c>
      <c r="F30" s="127" t="s">
        <v>1023</v>
      </c>
      <c r="G30" s="244">
        <v>11</v>
      </c>
      <c r="H30" s="273" t="s">
        <v>1024</v>
      </c>
      <c r="I30" s="128">
        <v>3</v>
      </c>
      <c r="J30" s="273" t="s">
        <v>1025</v>
      </c>
      <c r="K30" s="274"/>
      <c r="L30" s="127"/>
      <c r="M30" s="244">
        <v>10</v>
      </c>
      <c r="N30" s="273" t="s">
        <v>1026</v>
      </c>
      <c r="O30" s="128">
        <v>2</v>
      </c>
      <c r="P30" s="127" t="s">
        <v>1026</v>
      </c>
      <c r="Q30" s="244">
        <v>4</v>
      </c>
      <c r="R30" s="273" t="s">
        <v>1027</v>
      </c>
      <c r="S30" s="128">
        <v>2</v>
      </c>
      <c r="T30" s="277" t="s">
        <v>1028</v>
      </c>
      <c r="U30" s="244">
        <v>5</v>
      </c>
      <c r="V30" s="273" t="s">
        <v>1029</v>
      </c>
      <c r="W30" s="128">
        <v>5</v>
      </c>
      <c r="X30" s="127" t="s">
        <v>1030</v>
      </c>
      <c r="Y30" s="244">
        <v>6</v>
      </c>
      <c r="Z30" s="273" t="s">
        <v>1031</v>
      </c>
      <c r="AA30" s="431">
        <f>SUM(C34:Z34)</f>
        <v>105</v>
      </c>
      <c r="AB30" s="601">
        <v>105</v>
      </c>
      <c r="AC30" s="628" t="s">
        <v>4</v>
      </c>
    </row>
    <row r="31" spans="1:29" ht="13.9" customHeight="1" x14ac:dyDescent="0.15">
      <c r="A31" s="423"/>
      <c r="B31" s="400"/>
      <c r="C31" s="69">
        <v>1</v>
      </c>
      <c r="D31" s="133" t="s">
        <v>1023</v>
      </c>
      <c r="E31" s="70"/>
      <c r="F31" s="122"/>
      <c r="G31" s="69">
        <v>2</v>
      </c>
      <c r="H31" s="133" t="s">
        <v>1025</v>
      </c>
      <c r="I31" s="70">
        <v>9</v>
      </c>
      <c r="J31" s="133" t="s">
        <v>1032</v>
      </c>
      <c r="K31" s="114"/>
      <c r="L31" s="122"/>
      <c r="M31" s="69"/>
      <c r="N31" s="133"/>
      <c r="O31" s="70">
        <v>8</v>
      </c>
      <c r="P31" s="122" t="s">
        <v>1027</v>
      </c>
      <c r="Q31" s="69">
        <v>9</v>
      </c>
      <c r="R31" s="133" t="s">
        <v>1028</v>
      </c>
      <c r="S31" s="70">
        <v>7</v>
      </c>
      <c r="T31" s="278" t="s">
        <v>1029</v>
      </c>
      <c r="U31" s="69"/>
      <c r="V31" s="133"/>
      <c r="W31" s="70"/>
      <c r="X31" s="122"/>
      <c r="Y31" s="69"/>
      <c r="Z31" s="133"/>
      <c r="AA31" s="432"/>
      <c r="AB31" s="601"/>
      <c r="AC31" s="587"/>
    </row>
    <row r="32" spans="1:29" ht="13.9" customHeight="1" x14ac:dyDescent="0.15">
      <c r="A32" s="423"/>
      <c r="B32" s="400"/>
      <c r="C32" s="69"/>
      <c r="D32" s="133"/>
      <c r="E32" s="70"/>
      <c r="F32" s="122"/>
      <c r="G32" s="69"/>
      <c r="H32" s="133"/>
      <c r="I32" s="70"/>
      <c r="J32" s="133"/>
      <c r="K32" s="114"/>
      <c r="L32" s="122"/>
      <c r="M32" s="69"/>
      <c r="N32" s="133"/>
      <c r="O32" s="70"/>
      <c r="P32" s="122"/>
      <c r="Q32" s="69"/>
      <c r="R32" s="133"/>
      <c r="S32" s="70"/>
      <c r="T32" s="278"/>
      <c r="U32" s="69"/>
      <c r="V32" s="133"/>
      <c r="W32" s="70"/>
      <c r="X32" s="122"/>
      <c r="Y32" s="69"/>
      <c r="Z32" s="133"/>
      <c r="AA32" s="432"/>
      <c r="AB32" s="601"/>
      <c r="AC32" s="587"/>
    </row>
    <row r="33" spans="1:29" ht="13.9" customHeight="1" x14ac:dyDescent="0.15">
      <c r="A33" s="423"/>
      <c r="B33" s="400"/>
      <c r="C33" s="69"/>
      <c r="D33" s="133"/>
      <c r="E33" s="70"/>
      <c r="F33" s="122"/>
      <c r="G33" s="69"/>
      <c r="H33" s="133"/>
      <c r="I33" s="70"/>
      <c r="J33" s="133"/>
      <c r="K33" s="114"/>
      <c r="L33" s="122"/>
      <c r="M33" s="69"/>
      <c r="N33" s="133"/>
      <c r="O33" s="70"/>
      <c r="P33" s="122"/>
      <c r="Q33" s="69"/>
      <c r="R33" s="133"/>
      <c r="S33" s="70"/>
      <c r="T33" s="278"/>
      <c r="U33" s="69"/>
      <c r="V33" s="133"/>
      <c r="W33" s="70"/>
      <c r="X33" s="122"/>
      <c r="Y33" s="69"/>
      <c r="Z33" s="133"/>
      <c r="AA33" s="432"/>
      <c r="AB33" s="601"/>
      <c r="AC33" s="587"/>
    </row>
    <row r="34" spans="1:29" ht="13.9" customHeight="1" thickBot="1" x14ac:dyDescent="0.2">
      <c r="A34" s="424"/>
      <c r="B34" s="400"/>
      <c r="C34" s="577">
        <f>SUM(C30:C33)</f>
        <v>11</v>
      </c>
      <c r="D34" s="578"/>
      <c r="E34" s="581">
        <f>SUM(E30:E33)</f>
        <v>11</v>
      </c>
      <c r="F34" s="578"/>
      <c r="G34" s="581">
        <f>SUM(G30:G33)</f>
        <v>13</v>
      </c>
      <c r="H34" s="578"/>
      <c r="I34" s="581">
        <f>SUM(I30:I33)</f>
        <v>12</v>
      </c>
      <c r="J34" s="577"/>
      <c r="K34" s="589">
        <f>SUM(K30:K33)</f>
        <v>0</v>
      </c>
      <c r="L34" s="578"/>
      <c r="M34" s="577">
        <f>SUM(M30:M33)</f>
        <v>10</v>
      </c>
      <c r="N34" s="577"/>
      <c r="O34" s="581">
        <f>SUM(O30:O33)</f>
        <v>10</v>
      </c>
      <c r="P34" s="578"/>
      <c r="Q34" s="577">
        <f>SUM(Q30:Q33)</f>
        <v>13</v>
      </c>
      <c r="R34" s="577"/>
      <c r="S34" s="581">
        <f>SUM(S30:S33)</f>
        <v>9</v>
      </c>
      <c r="T34" s="582"/>
      <c r="U34" s="577">
        <f>SUM(U30:U33)</f>
        <v>5</v>
      </c>
      <c r="V34" s="577"/>
      <c r="W34" s="581">
        <f>SUM(W30:W33)</f>
        <v>5</v>
      </c>
      <c r="X34" s="578"/>
      <c r="Y34" s="577">
        <f>SUM(Y30:Y33)</f>
        <v>6</v>
      </c>
      <c r="Z34" s="578"/>
      <c r="AA34" s="432"/>
      <c r="AB34" s="601"/>
      <c r="AC34" s="629"/>
    </row>
    <row r="35" spans="1:29" ht="13.9" customHeight="1" x14ac:dyDescent="0.15">
      <c r="A35" s="421" t="s">
        <v>6</v>
      </c>
      <c r="B35" s="427">
        <v>50</v>
      </c>
      <c r="C35" s="244">
        <v>1</v>
      </c>
      <c r="D35" s="273" t="s">
        <v>149</v>
      </c>
      <c r="E35" s="128">
        <v>3</v>
      </c>
      <c r="F35" s="127" t="s">
        <v>1033</v>
      </c>
      <c r="G35" s="244">
        <v>2</v>
      </c>
      <c r="H35" s="273" t="s">
        <v>1034</v>
      </c>
      <c r="I35" s="128">
        <v>2</v>
      </c>
      <c r="J35" s="273" t="s">
        <v>1035</v>
      </c>
      <c r="K35" s="274"/>
      <c r="L35" s="127"/>
      <c r="M35" s="244">
        <v>3</v>
      </c>
      <c r="N35" s="273" t="s">
        <v>1034</v>
      </c>
      <c r="O35" s="128">
        <v>2</v>
      </c>
      <c r="P35" s="127" t="s">
        <v>1036</v>
      </c>
      <c r="Q35" s="244">
        <v>4</v>
      </c>
      <c r="R35" s="273" t="s">
        <v>1037</v>
      </c>
      <c r="S35" s="128">
        <v>2</v>
      </c>
      <c r="T35" s="277" t="s">
        <v>362</v>
      </c>
      <c r="U35" s="244">
        <v>2</v>
      </c>
      <c r="V35" s="273" t="s">
        <v>369</v>
      </c>
      <c r="W35" s="128">
        <v>1</v>
      </c>
      <c r="X35" s="127" t="s">
        <v>1038</v>
      </c>
      <c r="Y35" s="244">
        <v>1</v>
      </c>
      <c r="Z35" s="273" t="s">
        <v>1039</v>
      </c>
      <c r="AA35" s="431">
        <f>SUM(C39:Z39)</f>
        <v>50</v>
      </c>
      <c r="AB35" s="600">
        <v>50</v>
      </c>
      <c r="AC35" s="586" t="s">
        <v>6</v>
      </c>
    </row>
    <row r="36" spans="1:29" ht="13.9" customHeight="1" x14ac:dyDescent="0.15">
      <c r="A36" s="423"/>
      <c r="B36" s="400"/>
      <c r="C36" s="69">
        <v>2</v>
      </c>
      <c r="D36" s="133" t="s">
        <v>369</v>
      </c>
      <c r="E36" s="70">
        <v>3</v>
      </c>
      <c r="F36" s="122" t="s">
        <v>1034</v>
      </c>
      <c r="G36" s="69">
        <v>4</v>
      </c>
      <c r="H36" s="133" t="s">
        <v>1035</v>
      </c>
      <c r="I36" s="70">
        <v>1</v>
      </c>
      <c r="J36" s="133" t="s">
        <v>1040</v>
      </c>
      <c r="K36" s="114"/>
      <c r="L36" s="122"/>
      <c r="M36" s="69">
        <v>2</v>
      </c>
      <c r="N36" s="133" t="s">
        <v>369</v>
      </c>
      <c r="O36" s="70">
        <v>4</v>
      </c>
      <c r="P36" s="122" t="s">
        <v>1041</v>
      </c>
      <c r="Q36" s="69">
        <v>2</v>
      </c>
      <c r="R36" s="133" t="s">
        <v>1035</v>
      </c>
      <c r="S36" s="70">
        <v>2</v>
      </c>
      <c r="T36" s="278" t="s">
        <v>1035</v>
      </c>
      <c r="U36" s="69">
        <v>2</v>
      </c>
      <c r="V36" s="133" t="s">
        <v>1038</v>
      </c>
      <c r="W36" s="70">
        <v>2</v>
      </c>
      <c r="X36" s="122" t="s">
        <v>1042</v>
      </c>
      <c r="Y36" s="69">
        <v>2</v>
      </c>
      <c r="Z36" s="133" t="s">
        <v>362</v>
      </c>
      <c r="AA36" s="432"/>
      <c r="AB36" s="601"/>
      <c r="AC36" s="587"/>
    </row>
    <row r="37" spans="1:29" ht="13.9" customHeight="1" x14ac:dyDescent="0.15">
      <c r="A37" s="423"/>
      <c r="B37" s="400"/>
      <c r="C37" s="69">
        <v>1</v>
      </c>
      <c r="D37" s="133" t="s">
        <v>1033</v>
      </c>
      <c r="E37" s="70"/>
      <c r="F37" s="122"/>
      <c r="G37" s="69"/>
      <c r="H37" s="133"/>
      <c r="I37" s="70"/>
      <c r="J37" s="133"/>
      <c r="K37" s="114"/>
      <c r="L37" s="122"/>
      <c r="M37" s="69"/>
      <c r="N37" s="133"/>
      <c r="O37" s="70"/>
      <c r="P37" s="122"/>
      <c r="Q37" s="69"/>
      <c r="R37" s="133"/>
      <c r="S37" s="70"/>
      <c r="T37" s="278"/>
      <c r="U37" s="69"/>
      <c r="V37" s="133"/>
      <c r="W37" s="70"/>
      <c r="X37" s="122"/>
      <c r="Y37" s="69"/>
      <c r="Z37" s="133"/>
      <c r="AA37" s="432"/>
      <c r="AB37" s="601"/>
      <c r="AC37" s="587"/>
    </row>
    <row r="38" spans="1:29" ht="13.9" customHeight="1" x14ac:dyDescent="0.15">
      <c r="A38" s="423"/>
      <c r="B38" s="400"/>
      <c r="C38" s="69"/>
      <c r="D38" s="133"/>
      <c r="E38" s="70"/>
      <c r="F38" s="122"/>
      <c r="G38" s="69"/>
      <c r="H38" s="133"/>
      <c r="I38" s="70"/>
      <c r="J38" s="133"/>
      <c r="K38" s="114"/>
      <c r="L38" s="122"/>
      <c r="M38" s="69"/>
      <c r="N38" s="133"/>
      <c r="O38" s="70"/>
      <c r="P38" s="122"/>
      <c r="Q38" s="69"/>
      <c r="R38" s="133"/>
      <c r="S38" s="70"/>
      <c r="T38" s="278"/>
      <c r="U38" s="69"/>
      <c r="V38" s="133"/>
      <c r="W38" s="70"/>
      <c r="X38" s="122"/>
      <c r="Y38" s="69"/>
      <c r="Z38" s="133"/>
      <c r="AA38" s="432"/>
      <c r="AB38" s="601"/>
      <c r="AC38" s="587"/>
    </row>
    <row r="39" spans="1:29" ht="13.9" customHeight="1" thickBot="1" x14ac:dyDescent="0.2">
      <c r="A39" s="444"/>
      <c r="B39" s="401"/>
      <c r="C39" s="577">
        <f>SUM(C35:C38)</f>
        <v>4</v>
      </c>
      <c r="D39" s="578"/>
      <c r="E39" s="581">
        <f>SUM(E35:E38)</f>
        <v>6</v>
      </c>
      <c r="F39" s="578"/>
      <c r="G39" s="581">
        <f>SUM(G35:G38)</f>
        <v>6</v>
      </c>
      <c r="H39" s="578"/>
      <c r="I39" s="581">
        <f>SUM(I35:I38)</f>
        <v>3</v>
      </c>
      <c r="J39" s="577"/>
      <c r="K39" s="589">
        <f>SUM(K35:K38)</f>
        <v>0</v>
      </c>
      <c r="L39" s="578"/>
      <c r="M39" s="577">
        <f>SUM(M35:M38)</f>
        <v>5</v>
      </c>
      <c r="N39" s="577"/>
      <c r="O39" s="581">
        <f>SUM(O35:O38)</f>
        <v>6</v>
      </c>
      <c r="P39" s="578"/>
      <c r="Q39" s="577">
        <f>SUM(Q35:Q38)</f>
        <v>6</v>
      </c>
      <c r="R39" s="577"/>
      <c r="S39" s="581">
        <f>SUM(S35:S38)</f>
        <v>4</v>
      </c>
      <c r="T39" s="582"/>
      <c r="U39" s="577">
        <f>SUM(U35:U38)</f>
        <v>4</v>
      </c>
      <c r="V39" s="577"/>
      <c r="W39" s="581">
        <f>SUM(W35:W38)</f>
        <v>3</v>
      </c>
      <c r="X39" s="578"/>
      <c r="Y39" s="577">
        <f>SUM(Y35:Y38)</f>
        <v>3</v>
      </c>
      <c r="Z39" s="578"/>
      <c r="AA39" s="432"/>
      <c r="AB39" s="602"/>
      <c r="AC39" s="588"/>
    </row>
    <row r="40" spans="1:29" ht="13.9" customHeight="1" x14ac:dyDescent="0.15">
      <c r="A40" s="422" t="s">
        <v>18</v>
      </c>
      <c r="B40" s="400">
        <v>50</v>
      </c>
      <c r="C40" s="244">
        <v>2</v>
      </c>
      <c r="D40" s="273" t="s">
        <v>1043</v>
      </c>
      <c r="E40" s="128">
        <v>4</v>
      </c>
      <c r="F40" s="127" t="s">
        <v>1044</v>
      </c>
      <c r="G40" s="244">
        <v>6</v>
      </c>
      <c r="H40" s="273" t="s">
        <v>1045</v>
      </c>
      <c r="I40" s="128">
        <v>6</v>
      </c>
      <c r="J40" s="273" t="s">
        <v>1046</v>
      </c>
      <c r="K40" s="274"/>
      <c r="L40" s="127"/>
      <c r="M40" s="244">
        <v>4</v>
      </c>
      <c r="N40" s="273" t="s">
        <v>1047</v>
      </c>
      <c r="O40" s="128">
        <v>6</v>
      </c>
      <c r="P40" s="127" t="s">
        <v>1048</v>
      </c>
      <c r="Q40" s="244">
        <v>2</v>
      </c>
      <c r="R40" s="273" t="s">
        <v>1049</v>
      </c>
      <c r="S40" s="128">
        <v>2</v>
      </c>
      <c r="T40" s="277" t="s">
        <v>1050</v>
      </c>
      <c r="U40" s="244">
        <v>2</v>
      </c>
      <c r="V40" s="273" t="s">
        <v>1051</v>
      </c>
      <c r="W40" s="128">
        <v>4</v>
      </c>
      <c r="X40" s="127" t="s">
        <v>1052</v>
      </c>
      <c r="Y40" s="244">
        <v>2</v>
      </c>
      <c r="Z40" s="273" t="s">
        <v>1053</v>
      </c>
      <c r="AA40" s="431">
        <f>SUM(C44:Z44)</f>
        <v>50</v>
      </c>
      <c r="AB40" s="601">
        <v>50</v>
      </c>
      <c r="AC40" s="628" t="s">
        <v>18</v>
      </c>
    </row>
    <row r="41" spans="1:29" ht="13.9" customHeight="1" x14ac:dyDescent="0.15">
      <c r="A41" s="423"/>
      <c r="B41" s="400"/>
      <c r="C41" s="69">
        <v>2</v>
      </c>
      <c r="D41" s="133" t="s">
        <v>1054</v>
      </c>
      <c r="E41" s="70">
        <v>2</v>
      </c>
      <c r="F41" s="122" t="s">
        <v>1055</v>
      </c>
      <c r="G41" s="69"/>
      <c r="H41" s="133"/>
      <c r="I41" s="70"/>
      <c r="J41" s="133"/>
      <c r="K41" s="114"/>
      <c r="L41" s="122"/>
      <c r="M41" s="69"/>
      <c r="N41" s="133"/>
      <c r="O41" s="70"/>
      <c r="P41" s="122"/>
      <c r="Q41" s="69">
        <v>4</v>
      </c>
      <c r="R41" s="133" t="s">
        <v>1050</v>
      </c>
      <c r="S41" s="70">
        <v>2</v>
      </c>
      <c r="T41" s="278" t="s">
        <v>1056</v>
      </c>
      <c r="U41" s="69"/>
      <c r="V41" s="133"/>
      <c r="W41" s="70"/>
      <c r="X41" s="122"/>
      <c r="Y41" s="69"/>
      <c r="Z41" s="133"/>
      <c r="AA41" s="432"/>
      <c r="AB41" s="601"/>
      <c r="AC41" s="587"/>
    </row>
    <row r="42" spans="1:29" ht="13.9" customHeight="1" x14ac:dyDescent="0.15">
      <c r="A42" s="423"/>
      <c r="B42" s="400"/>
      <c r="C42" s="69"/>
      <c r="D42" s="133"/>
      <c r="E42" s="70"/>
      <c r="F42" s="122"/>
      <c r="G42" s="69"/>
      <c r="H42" s="133"/>
      <c r="I42" s="70"/>
      <c r="J42" s="133"/>
      <c r="K42" s="114"/>
      <c r="L42" s="122"/>
      <c r="M42" s="69"/>
      <c r="N42" s="133"/>
      <c r="O42" s="70"/>
      <c r="P42" s="122"/>
      <c r="Q42" s="69"/>
      <c r="R42" s="133"/>
      <c r="S42" s="70"/>
      <c r="T42" s="278"/>
      <c r="U42" s="69"/>
      <c r="V42" s="133"/>
      <c r="W42" s="70"/>
      <c r="X42" s="122"/>
      <c r="Y42" s="69"/>
      <c r="Z42" s="133"/>
      <c r="AA42" s="432"/>
      <c r="AB42" s="601"/>
      <c r="AC42" s="587"/>
    </row>
    <row r="43" spans="1:29" ht="13.9" customHeight="1" x14ac:dyDescent="0.15">
      <c r="A43" s="423"/>
      <c r="B43" s="400"/>
      <c r="C43" s="69"/>
      <c r="D43" s="133"/>
      <c r="E43" s="70"/>
      <c r="F43" s="122"/>
      <c r="G43" s="69"/>
      <c r="H43" s="133"/>
      <c r="I43" s="70"/>
      <c r="J43" s="133"/>
      <c r="K43" s="114"/>
      <c r="L43" s="122"/>
      <c r="M43" s="69"/>
      <c r="N43" s="133"/>
      <c r="O43" s="70"/>
      <c r="P43" s="122"/>
      <c r="Q43" s="69"/>
      <c r="R43" s="133"/>
      <c r="S43" s="70"/>
      <c r="T43" s="278"/>
      <c r="U43" s="69"/>
      <c r="V43" s="133"/>
      <c r="W43" s="70"/>
      <c r="X43" s="122"/>
      <c r="Y43" s="69"/>
      <c r="Z43" s="133"/>
      <c r="AA43" s="432"/>
      <c r="AB43" s="601"/>
      <c r="AC43" s="587"/>
    </row>
    <row r="44" spans="1:29" ht="13.9" customHeight="1" thickBot="1" x14ac:dyDescent="0.2">
      <c r="A44" s="424"/>
      <c r="B44" s="400"/>
      <c r="C44" s="577">
        <f>SUM(C40:C43)</f>
        <v>4</v>
      </c>
      <c r="D44" s="578"/>
      <c r="E44" s="581">
        <f>SUM(E40:E43)</f>
        <v>6</v>
      </c>
      <c r="F44" s="578"/>
      <c r="G44" s="581">
        <f>SUM(G40:G43)</f>
        <v>6</v>
      </c>
      <c r="H44" s="578"/>
      <c r="I44" s="581">
        <f>SUM(I40:I43)</f>
        <v>6</v>
      </c>
      <c r="J44" s="577"/>
      <c r="K44" s="589">
        <f>SUM(K40:K43)</f>
        <v>0</v>
      </c>
      <c r="L44" s="578"/>
      <c r="M44" s="577">
        <f>SUM(M40:M43)</f>
        <v>4</v>
      </c>
      <c r="N44" s="577"/>
      <c r="O44" s="581">
        <f>SUM(O40:O43)</f>
        <v>6</v>
      </c>
      <c r="P44" s="578"/>
      <c r="Q44" s="577">
        <f>SUM(Q40:Q43)</f>
        <v>6</v>
      </c>
      <c r="R44" s="577"/>
      <c r="S44" s="581">
        <f>SUM(S40:S43)</f>
        <v>4</v>
      </c>
      <c r="T44" s="582"/>
      <c r="U44" s="577">
        <f>SUM(U40:U43)</f>
        <v>2</v>
      </c>
      <c r="V44" s="577"/>
      <c r="W44" s="581">
        <f>SUM(W40:W43)</f>
        <v>4</v>
      </c>
      <c r="X44" s="578"/>
      <c r="Y44" s="577">
        <f>SUM(Y40:Y43)</f>
        <v>2</v>
      </c>
      <c r="Z44" s="578"/>
      <c r="AA44" s="432"/>
      <c r="AB44" s="601"/>
      <c r="AC44" s="629"/>
    </row>
    <row r="45" spans="1:29" ht="13.9" customHeight="1" x14ac:dyDescent="0.15">
      <c r="A45" s="421" t="s">
        <v>19</v>
      </c>
      <c r="B45" s="427">
        <v>60</v>
      </c>
      <c r="C45" s="244">
        <v>1</v>
      </c>
      <c r="D45" s="273" t="s">
        <v>1057</v>
      </c>
      <c r="E45" s="128">
        <v>6</v>
      </c>
      <c r="F45" s="127" t="s">
        <v>1058</v>
      </c>
      <c r="G45" s="244">
        <v>10</v>
      </c>
      <c r="H45" s="273" t="s">
        <v>1059</v>
      </c>
      <c r="I45" s="128">
        <v>2</v>
      </c>
      <c r="J45" s="273" t="s">
        <v>1059</v>
      </c>
      <c r="K45" s="274"/>
      <c r="L45" s="127"/>
      <c r="M45" s="244">
        <v>4</v>
      </c>
      <c r="N45" s="273" t="s">
        <v>1060</v>
      </c>
      <c r="O45" s="128">
        <v>8</v>
      </c>
      <c r="P45" s="127" t="s">
        <v>1061</v>
      </c>
      <c r="Q45" s="244">
        <v>2</v>
      </c>
      <c r="R45" s="273" t="s">
        <v>1061</v>
      </c>
      <c r="S45" s="128">
        <v>4</v>
      </c>
      <c r="T45" s="277" t="s">
        <v>1062</v>
      </c>
      <c r="U45" s="244"/>
      <c r="V45" s="273"/>
      <c r="W45" s="128">
        <v>4</v>
      </c>
      <c r="X45" s="127" t="s">
        <v>1062</v>
      </c>
      <c r="Y45" s="244">
        <v>2</v>
      </c>
      <c r="Z45" s="273" t="s">
        <v>1063</v>
      </c>
      <c r="AA45" s="431">
        <f>SUM(C49:Z49)</f>
        <v>60</v>
      </c>
      <c r="AB45" s="600">
        <v>60</v>
      </c>
      <c r="AC45" s="586" t="s">
        <v>19</v>
      </c>
    </row>
    <row r="46" spans="1:29" ht="13.9" customHeight="1" x14ac:dyDescent="0.15">
      <c r="A46" s="423"/>
      <c r="B46" s="400"/>
      <c r="C46" s="69">
        <v>3</v>
      </c>
      <c r="D46" s="133" t="s">
        <v>1064</v>
      </c>
      <c r="E46" s="70"/>
      <c r="F46" s="122"/>
      <c r="G46" s="69"/>
      <c r="H46" s="133"/>
      <c r="I46" s="70">
        <v>2</v>
      </c>
      <c r="J46" s="133" t="s">
        <v>1060</v>
      </c>
      <c r="K46" s="114"/>
      <c r="L46" s="122"/>
      <c r="M46" s="69">
        <v>2</v>
      </c>
      <c r="N46" s="133" t="s">
        <v>1061</v>
      </c>
      <c r="O46" s="70"/>
      <c r="P46" s="122"/>
      <c r="Q46" s="69">
        <v>6</v>
      </c>
      <c r="R46" s="133" t="s">
        <v>1065</v>
      </c>
      <c r="S46" s="70"/>
      <c r="T46" s="278"/>
      <c r="U46" s="69">
        <v>2</v>
      </c>
      <c r="V46" s="133" t="s">
        <v>1066</v>
      </c>
      <c r="W46" s="70"/>
      <c r="X46" s="122"/>
      <c r="Y46" s="69">
        <v>2</v>
      </c>
      <c r="Z46" s="133" t="s">
        <v>1067</v>
      </c>
      <c r="AA46" s="432"/>
      <c r="AB46" s="601"/>
      <c r="AC46" s="587"/>
    </row>
    <row r="47" spans="1:29" ht="13.9" customHeight="1" x14ac:dyDescent="0.15">
      <c r="A47" s="423"/>
      <c r="B47" s="400"/>
      <c r="C47" s="69"/>
      <c r="D47" s="133"/>
      <c r="E47" s="70"/>
      <c r="F47" s="122"/>
      <c r="G47" s="69"/>
      <c r="H47" s="133"/>
      <c r="I47" s="70"/>
      <c r="J47" s="133"/>
      <c r="K47" s="114"/>
      <c r="L47" s="122"/>
      <c r="M47" s="69"/>
      <c r="N47" s="133"/>
      <c r="O47" s="70"/>
      <c r="P47" s="122"/>
      <c r="Q47" s="69"/>
      <c r="R47" s="133"/>
      <c r="S47" s="70"/>
      <c r="T47" s="278"/>
      <c r="U47" s="69"/>
      <c r="V47" s="133"/>
      <c r="W47" s="70"/>
      <c r="X47" s="122"/>
      <c r="Y47" s="69"/>
      <c r="Z47" s="133"/>
      <c r="AA47" s="432"/>
      <c r="AB47" s="601"/>
      <c r="AC47" s="587"/>
    </row>
    <row r="48" spans="1:29" ht="13.9" customHeight="1" x14ac:dyDescent="0.15">
      <c r="A48" s="423"/>
      <c r="B48" s="400"/>
      <c r="C48" s="69"/>
      <c r="D48" s="133"/>
      <c r="E48" s="70"/>
      <c r="F48" s="122"/>
      <c r="G48" s="69"/>
      <c r="H48" s="133"/>
      <c r="I48" s="70"/>
      <c r="J48" s="133"/>
      <c r="K48" s="114"/>
      <c r="L48" s="122"/>
      <c r="M48" s="69"/>
      <c r="N48" s="133"/>
      <c r="O48" s="70"/>
      <c r="P48" s="122"/>
      <c r="Q48" s="69"/>
      <c r="R48" s="133"/>
      <c r="S48" s="70"/>
      <c r="T48" s="278"/>
      <c r="U48" s="69"/>
      <c r="V48" s="133"/>
      <c r="W48" s="70"/>
      <c r="X48" s="122"/>
      <c r="Y48" s="69"/>
      <c r="Z48" s="133"/>
      <c r="AA48" s="432"/>
      <c r="AB48" s="601"/>
      <c r="AC48" s="587"/>
    </row>
    <row r="49" spans="1:29" ht="13.9" customHeight="1" thickBot="1" x14ac:dyDescent="0.2">
      <c r="A49" s="444"/>
      <c r="B49" s="401"/>
      <c r="C49" s="577">
        <f>SUM(C45:C48)</f>
        <v>4</v>
      </c>
      <c r="D49" s="578"/>
      <c r="E49" s="581">
        <f>SUM(E45:E48)</f>
        <v>6</v>
      </c>
      <c r="F49" s="578"/>
      <c r="G49" s="581">
        <f>SUM(G45:G48)</f>
        <v>10</v>
      </c>
      <c r="H49" s="578"/>
      <c r="I49" s="581">
        <f>SUM(I45:I48)</f>
        <v>4</v>
      </c>
      <c r="J49" s="577"/>
      <c r="K49" s="589">
        <f>SUM(K45:K48)</f>
        <v>0</v>
      </c>
      <c r="L49" s="578"/>
      <c r="M49" s="577">
        <f>SUM(M45:M48)</f>
        <v>6</v>
      </c>
      <c r="N49" s="577"/>
      <c r="O49" s="581">
        <f>SUM(O45:O48)</f>
        <v>8</v>
      </c>
      <c r="P49" s="578"/>
      <c r="Q49" s="577">
        <f>SUM(Q45:Q48)</f>
        <v>8</v>
      </c>
      <c r="R49" s="577"/>
      <c r="S49" s="581">
        <f>SUM(S45:S48)</f>
        <v>4</v>
      </c>
      <c r="T49" s="582"/>
      <c r="U49" s="577">
        <f>SUM(U45:U48)</f>
        <v>2</v>
      </c>
      <c r="V49" s="577"/>
      <c r="W49" s="581">
        <f>SUM(W45:W48)</f>
        <v>4</v>
      </c>
      <c r="X49" s="578"/>
      <c r="Y49" s="577">
        <f>SUM(Y45:Y48)</f>
        <v>4</v>
      </c>
      <c r="Z49" s="578"/>
      <c r="AA49" s="432"/>
      <c r="AB49" s="602"/>
      <c r="AC49" s="588"/>
    </row>
    <row r="50" spans="1:29" ht="13.9" customHeight="1" x14ac:dyDescent="0.15">
      <c r="A50" s="422" t="s">
        <v>7</v>
      </c>
      <c r="B50" s="400">
        <v>90</v>
      </c>
      <c r="C50" s="244">
        <v>4</v>
      </c>
      <c r="D50" s="273" t="s">
        <v>1068</v>
      </c>
      <c r="E50" s="128">
        <v>3</v>
      </c>
      <c r="F50" s="127" t="s">
        <v>1069</v>
      </c>
      <c r="G50" s="244">
        <v>4</v>
      </c>
      <c r="H50" s="273" t="s">
        <v>1070</v>
      </c>
      <c r="I50" s="128">
        <v>6</v>
      </c>
      <c r="J50" s="273" t="s">
        <v>649</v>
      </c>
      <c r="K50" s="274"/>
      <c r="L50" s="127"/>
      <c r="M50" s="244">
        <v>8</v>
      </c>
      <c r="N50" s="273" t="s">
        <v>657</v>
      </c>
      <c r="O50" s="128">
        <v>6</v>
      </c>
      <c r="P50" s="127" t="s">
        <v>1071</v>
      </c>
      <c r="Q50" s="244">
        <v>4</v>
      </c>
      <c r="R50" s="273" t="s">
        <v>1072</v>
      </c>
      <c r="S50" s="128">
        <v>5</v>
      </c>
      <c r="T50" s="277" t="s">
        <v>1073</v>
      </c>
      <c r="U50" s="244">
        <v>3</v>
      </c>
      <c r="V50" s="273" t="s">
        <v>1074</v>
      </c>
      <c r="W50" s="128">
        <v>3</v>
      </c>
      <c r="X50" s="127" t="s">
        <v>1075</v>
      </c>
      <c r="Y50" s="244">
        <v>6</v>
      </c>
      <c r="Z50" s="273" t="s">
        <v>1075</v>
      </c>
      <c r="AA50" s="431">
        <f>SUM(C54:Z54)</f>
        <v>82</v>
      </c>
      <c r="AB50" s="601">
        <v>90</v>
      </c>
      <c r="AC50" s="628" t="s">
        <v>7</v>
      </c>
    </row>
    <row r="51" spans="1:29" ht="13.9" customHeight="1" x14ac:dyDescent="0.15">
      <c r="A51" s="423"/>
      <c r="B51" s="400"/>
      <c r="C51" s="69">
        <v>3</v>
      </c>
      <c r="D51" s="133" t="s">
        <v>1069</v>
      </c>
      <c r="E51" s="70">
        <v>3</v>
      </c>
      <c r="F51" s="122" t="s">
        <v>664</v>
      </c>
      <c r="G51" s="69">
        <v>3</v>
      </c>
      <c r="H51" s="133" t="s">
        <v>664</v>
      </c>
      <c r="I51" s="70"/>
      <c r="J51" s="133"/>
      <c r="K51" s="114"/>
      <c r="L51" s="122"/>
      <c r="M51" s="69">
        <v>3</v>
      </c>
      <c r="N51" s="133" t="s">
        <v>1076</v>
      </c>
      <c r="O51" s="70">
        <v>2</v>
      </c>
      <c r="P51" s="122" t="s">
        <v>1077</v>
      </c>
      <c r="Q51" s="69">
        <v>2</v>
      </c>
      <c r="R51" s="133" t="s">
        <v>1078</v>
      </c>
      <c r="S51" s="70">
        <v>3</v>
      </c>
      <c r="T51" s="278" t="s">
        <v>1078</v>
      </c>
      <c r="U51" s="69">
        <v>3</v>
      </c>
      <c r="V51" s="133" t="s">
        <v>1079</v>
      </c>
      <c r="W51" s="70">
        <v>2</v>
      </c>
      <c r="X51" s="122" t="s">
        <v>1079</v>
      </c>
      <c r="Y51" s="69"/>
      <c r="Z51" s="133"/>
      <c r="AA51" s="432"/>
      <c r="AB51" s="601"/>
      <c r="AC51" s="587"/>
    </row>
    <row r="52" spans="1:29" ht="13.9" customHeight="1" x14ac:dyDescent="0.15">
      <c r="A52" s="423"/>
      <c r="B52" s="400"/>
      <c r="C52" s="69"/>
      <c r="D52" s="133"/>
      <c r="E52" s="70">
        <v>2</v>
      </c>
      <c r="F52" s="122" t="s">
        <v>1080</v>
      </c>
      <c r="G52" s="69"/>
      <c r="H52" s="133"/>
      <c r="I52" s="70"/>
      <c r="J52" s="133"/>
      <c r="K52" s="114"/>
      <c r="L52" s="122"/>
      <c r="M52" s="69"/>
      <c r="N52" s="133"/>
      <c r="O52" s="70"/>
      <c r="P52" s="122"/>
      <c r="Q52" s="69">
        <v>2</v>
      </c>
      <c r="R52" s="133" t="s">
        <v>1077</v>
      </c>
      <c r="S52" s="70"/>
      <c r="T52" s="278"/>
      <c r="U52" s="69">
        <v>1</v>
      </c>
      <c r="V52" s="133" t="s">
        <v>1075</v>
      </c>
      <c r="W52" s="70">
        <v>1</v>
      </c>
      <c r="X52" s="122" t="s">
        <v>1074</v>
      </c>
      <c r="Y52" s="69"/>
      <c r="Z52" s="133"/>
      <c r="AA52" s="432"/>
      <c r="AB52" s="601"/>
      <c r="AC52" s="587"/>
    </row>
    <row r="53" spans="1:29" ht="13.9" customHeight="1" x14ac:dyDescent="0.15">
      <c r="A53" s="423"/>
      <c r="B53" s="400"/>
      <c r="C53" s="69"/>
      <c r="D53" s="133"/>
      <c r="E53" s="70"/>
      <c r="F53" s="122"/>
      <c r="G53" s="69"/>
      <c r="H53" s="133"/>
      <c r="I53" s="70"/>
      <c r="J53" s="133"/>
      <c r="K53" s="114"/>
      <c r="L53" s="122"/>
      <c r="M53" s="69"/>
      <c r="N53" s="133"/>
      <c r="O53" s="70"/>
      <c r="P53" s="122"/>
      <c r="Q53" s="69"/>
      <c r="R53" s="133"/>
      <c r="S53" s="70"/>
      <c r="T53" s="278"/>
      <c r="U53" s="69"/>
      <c r="V53" s="133"/>
      <c r="W53" s="70"/>
      <c r="X53" s="122"/>
      <c r="Y53" s="69"/>
      <c r="Z53" s="133"/>
      <c r="AA53" s="432"/>
      <c r="AB53" s="601"/>
      <c r="AC53" s="587"/>
    </row>
    <row r="54" spans="1:29" ht="13.9" customHeight="1" x14ac:dyDescent="0.15">
      <c r="A54" s="424"/>
      <c r="B54" s="400"/>
      <c r="C54" s="624">
        <f>SUM(C50:C53)</f>
        <v>7</v>
      </c>
      <c r="D54" s="623"/>
      <c r="E54" s="622">
        <f>SUM(E50:E53)</f>
        <v>8</v>
      </c>
      <c r="F54" s="623"/>
      <c r="G54" s="622">
        <f>SUM(G50:G53)</f>
        <v>7</v>
      </c>
      <c r="H54" s="623"/>
      <c r="I54" s="622">
        <f>SUM(I50:I53)</f>
        <v>6</v>
      </c>
      <c r="J54" s="624"/>
      <c r="K54" s="626">
        <f>SUM(K50:K53)</f>
        <v>0</v>
      </c>
      <c r="L54" s="623"/>
      <c r="M54" s="624">
        <f>SUM(M50:M53)</f>
        <v>11</v>
      </c>
      <c r="N54" s="624"/>
      <c r="O54" s="622">
        <f>SUM(O50:O53)</f>
        <v>8</v>
      </c>
      <c r="P54" s="623"/>
      <c r="Q54" s="624">
        <f>SUM(Q50:Q53)</f>
        <v>8</v>
      </c>
      <c r="R54" s="624"/>
      <c r="S54" s="622">
        <f>SUM(S50:S53)</f>
        <v>8</v>
      </c>
      <c r="T54" s="627"/>
      <c r="U54" s="624">
        <f>SUM(U50:U53)</f>
        <v>7</v>
      </c>
      <c r="V54" s="624"/>
      <c r="W54" s="622">
        <f>SUM(W50:W53)</f>
        <v>6</v>
      </c>
      <c r="X54" s="623"/>
      <c r="Y54" s="624">
        <f>SUM(Y50:Y53)</f>
        <v>6</v>
      </c>
      <c r="Z54" s="623"/>
      <c r="AA54" s="432"/>
      <c r="AB54" s="601"/>
      <c r="AC54" s="629"/>
    </row>
    <row r="55" spans="1:29" ht="13.9" customHeight="1" x14ac:dyDescent="0.15">
      <c r="A55" s="552" t="s">
        <v>11</v>
      </c>
      <c r="B55" s="400"/>
      <c r="C55" s="270"/>
      <c r="D55" s="279"/>
      <c r="E55" s="271"/>
      <c r="F55" s="280"/>
      <c r="G55" s="270">
        <v>4</v>
      </c>
      <c r="H55" s="279" t="s">
        <v>1081</v>
      </c>
      <c r="I55" s="271"/>
      <c r="J55" s="279"/>
      <c r="K55" s="281"/>
      <c r="L55" s="280"/>
      <c r="M55" s="270"/>
      <c r="N55" s="279"/>
      <c r="O55" s="271"/>
      <c r="P55" s="280"/>
      <c r="Q55" s="270"/>
      <c r="R55" s="279"/>
      <c r="S55" s="271"/>
      <c r="T55" s="282"/>
      <c r="U55" s="270">
        <v>4</v>
      </c>
      <c r="V55" s="279" t="s">
        <v>1082</v>
      </c>
      <c r="W55" s="271"/>
      <c r="X55" s="280"/>
      <c r="Y55" s="270"/>
      <c r="Z55" s="279"/>
      <c r="AA55" s="564">
        <f>SUM(C57:Z57)</f>
        <v>8</v>
      </c>
      <c r="AB55" s="601"/>
      <c r="AC55" s="625" t="s">
        <v>11</v>
      </c>
    </row>
    <row r="56" spans="1:29" ht="13.9" customHeight="1" x14ac:dyDescent="0.15">
      <c r="A56" s="553"/>
      <c r="B56" s="400"/>
      <c r="C56" s="69"/>
      <c r="D56" s="133"/>
      <c r="E56" s="70"/>
      <c r="F56" s="122"/>
      <c r="G56" s="69"/>
      <c r="H56" s="133"/>
      <c r="I56" s="70"/>
      <c r="J56" s="133"/>
      <c r="K56" s="114"/>
      <c r="L56" s="122"/>
      <c r="M56" s="69"/>
      <c r="N56" s="133"/>
      <c r="O56" s="70"/>
      <c r="P56" s="122"/>
      <c r="Q56" s="69"/>
      <c r="R56" s="133"/>
      <c r="S56" s="70"/>
      <c r="T56" s="278"/>
      <c r="U56" s="69"/>
      <c r="V56" s="133"/>
      <c r="W56" s="70"/>
      <c r="X56" s="122"/>
      <c r="Y56" s="69"/>
      <c r="Z56" s="133"/>
      <c r="AA56" s="432"/>
      <c r="AB56" s="601"/>
      <c r="AC56" s="604"/>
    </row>
    <row r="57" spans="1:29" ht="13.9" customHeight="1" thickBot="1" x14ac:dyDescent="0.2">
      <c r="A57" s="554"/>
      <c r="B57" s="400"/>
      <c r="C57" s="577">
        <f>SUM(C55:C56)</f>
        <v>0</v>
      </c>
      <c r="D57" s="578"/>
      <c r="E57" s="581">
        <f>SUM(E55:E56)</f>
        <v>0</v>
      </c>
      <c r="F57" s="578"/>
      <c r="G57" s="581">
        <f>SUM(G55:G56)</f>
        <v>4</v>
      </c>
      <c r="H57" s="578"/>
      <c r="I57" s="581">
        <f>SUM(I55:I56)</f>
        <v>0</v>
      </c>
      <c r="J57" s="577"/>
      <c r="K57" s="589">
        <f>SUM(K55:K56)</f>
        <v>0</v>
      </c>
      <c r="L57" s="578"/>
      <c r="M57" s="577">
        <f>SUM(M55:M56)</f>
        <v>0</v>
      </c>
      <c r="N57" s="577"/>
      <c r="O57" s="581">
        <f>SUM(O55:O56)</f>
        <v>0</v>
      </c>
      <c r="P57" s="578"/>
      <c r="Q57" s="577">
        <f>SUM(Q55:Q56)</f>
        <v>0</v>
      </c>
      <c r="R57" s="577"/>
      <c r="S57" s="581">
        <f>SUM(S55:S56)</f>
        <v>0</v>
      </c>
      <c r="T57" s="582"/>
      <c r="U57" s="577">
        <f>SUM(U55:U56)</f>
        <v>4</v>
      </c>
      <c r="V57" s="577"/>
      <c r="W57" s="581">
        <f>SUM(W55:W56)</f>
        <v>0</v>
      </c>
      <c r="X57" s="578"/>
      <c r="Y57" s="577">
        <f>SUM(Y55:Y56)</f>
        <v>0</v>
      </c>
      <c r="Z57" s="578"/>
      <c r="AA57" s="496"/>
      <c r="AB57" s="601"/>
      <c r="AC57" s="605"/>
    </row>
    <row r="58" spans="1:29" ht="13.9" customHeight="1" x14ac:dyDescent="0.15">
      <c r="A58" s="421" t="s">
        <v>16</v>
      </c>
      <c r="B58" s="427">
        <v>70</v>
      </c>
      <c r="C58" s="290">
        <v>7</v>
      </c>
      <c r="D58" s="291" t="s">
        <v>1083</v>
      </c>
      <c r="E58" s="292">
        <v>1</v>
      </c>
      <c r="F58" s="291" t="s">
        <v>1083</v>
      </c>
      <c r="G58" s="292">
        <v>1</v>
      </c>
      <c r="H58" s="291" t="s">
        <v>1084</v>
      </c>
      <c r="I58" s="292">
        <v>1</v>
      </c>
      <c r="J58" s="291" t="s">
        <v>1085</v>
      </c>
      <c r="K58" s="274"/>
      <c r="L58" s="127"/>
      <c r="M58" s="292">
        <v>7</v>
      </c>
      <c r="N58" s="291" t="s">
        <v>1086</v>
      </c>
      <c r="O58" s="290">
        <v>7</v>
      </c>
      <c r="P58" s="291" t="s">
        <v>1087</v>
      </c>
      <c r="Q58" s="292">
        <v>1</v>
      </c>
      <c r="R58" s="291" t="s">
        <v>1087</v>
      </c>
      <c r="S58" s="292">
        <v>2</v>
      </c>
      <c r="T58" s="291" t="s">
        <v>1088</v>
      </c>
      <c r="U58" s="292">
        <v>6</v>
      </c>
      <c r="V58" s="291" t="s">
        <v>1089</v>
      </c>
      <c r="W58" s="292">
        <v>6</v>
      </c>
      <c r="X58" s="291" t="s">
        <v>1090</v>
      </c>
      <c r="Y58" s="292">
        <v>2</v>
      </c>
      <c r="Z58" s="293" t="s">
        <v>1090</v>
      </c>
      <c r="AA58" s="431">
        <f>SUM(C61:Z61)</f>
        <v>70</v>
      </c>
      <c r="AB58" s="600">
        <v>70</v>
      </c>
      <c r="AC58" s="586" t="s">
        <v>16</v>
      </c>
    </row>
    <row r="59" spans="1:29" ht="13.9" customHeight="1" x14ac:dyDescent="0.15">
      <c r="A59" s="423"/>
      <c r="B59" s="400"/>
      <c r="C59" s="294"/>
      <c r="D59" s="295"/>
      <c r="E59" s="296">
        <v>7</v>
      </c>
      <c r="F59" s="295" t="s">
        <v>1084</v>
      </c>
      <c r="G59" s="296">
        <v>7</v>
      </c>
      <c r="H59" s="295" t="s">
        <v>1085</v>
      </c>
      <c r="I59" s="296">
        <v>2</v>
      </c>
      <c r="J59" s="295" t="s">
        <v>1091</v>
      </c>
      <c r="K59" s="114"/>
      <c r="L59" s="122"/>
      <c r="M59" s="296"/>
      <c r="N59" s="295"/>
      <c r="O59" s="294"/>
      <c r="P59" s="295"/>
      <c r="Q59" s="296">
        <v>6</v>
      </c>
      <c r="R59" s="295" t="s">
        <v>1088</v>
      </c>
      <c r="S59" s="296">
        <v>2</v>
      </c>
      <c r="T59" s="295" t="s">
        <v>1092</v>
      </c>
      <c r="U59" s="296"/>
      <c r="V59" s="295"/>
      <c r="W59" s="296"/>
      <c r="X59" s="295"/>
      <c r="Y59" s="296">
        <v>2</v>
      </c>
      <c r="Z59" s="297" t="s">
        <v>1093</v>
      </c>
      <c r="AA59" s="432"/>
      <c r="AB59" s="601"/>
      <c r="AC59" s="587"/>
    </row>
    <row r="60" spans="1:29" ht="13.9" customHeight="1" x14ac:dyDescent="0.15">
      <c r="A60" s="423"/>
      <c r="B60" s="400"/>
      <c r="C60" s="294"/>
      <c r="D60" s="295"/>
      <c r="E60" s="296"/>
      <c r="F60" s="295"/>
      <c r="G60" s="296"/>
      <c r="H60" s="295"/>
      <c r="I60" s="296">
        <v>1</v>
      </c>
      <c r="J60" s="295" t="s">
        <v>1086</v>
      </c>
      <c r="K60" s="114"/>
      <c r="L60" s="122"/>
      <c r="M60" s="296"/>
      <c r="N60" s="295"/>
      <c r="O60" s="294"/>
      <c r="P60" s="295"/>
      <c r="Q60" s="296"/>
      <c r="R60" s="295"/>
      <c r="S60" s="296">
        <v>2</v>
      </c>
      <c r="T60" s="295" t="s">
        <v>1089</v>
      </c>
      <c r="U60" s="296"/>
      <c r="V60" s="295"/>
      <c r="W60" s="296"/>
      <c r="X60" s="295"/>
      <c r="Y60" s="296"/>
      <c r="Z60" s="297"/>
      <c r="AA60" s="432"/>
      <c r="AB60" s="601"/>
      <c r="AC60" s="587"/>
    </row>
    <row r="61" spans="1:29" ht="13.9" customHeight="1" thickBot="1" x14ac:dyDescent="0.2">
      <c r="A61" s="444"/>
      <c r="B61" s="401"/>
      <c r="C61" s="577">
        <f>SUM(C58:C60)</f>
        <v>7</v>
      </c>
      <c r="D61" s="578"/>
      <c r="E61" s="581">
        <f>SUM(E58:E60)</f>
        <v>8</v>
      </c>
      <c r="F61" s="578"/>
      <c r="G61" s="581">
        <f>SUM(G58:G60)</f>
        <v>8</v>
      </c>
      <c r="H61" s="578"/>
      <c r="I61" s="581">
        <f>SUM(I58:I60)</f>
        <v>4</v>
      </c>
      <c r="J61" s="577"/>
      <c r="K61" s="589">
        <f>SUM(K58:K60)</f>
        <v>0</v>
      </c>
      <c r="L61" s="578"/>
      <c r="M61" s="619">
        <f t="shared" ref="M61" si="0">SUM(M58:M60)</f>
        <v>7</v>
      </c>
      <c r="N61" s="620"/>
      <c r="O61" s="619">
        <f t="shared" ref="O61" si="1">SUM(O58:O60)</f>
        <v>7</v>
      </c>
      <c r="P61" s="620"/>
      <c r="Q61" s="619">
        <f t="shared" ref="Q61" si="2">SUM(Q58:Q60)</f>
        <v>7</v>
      </c>
      <c r="R61" s="620"/>
      <c r="S61" s="619">
        <f t="shared" ref="S61" si="3">SUM(S58:S60)</f>
        <v>6</v>
      </c>
      <c r="T61" s="620"/>
      <c r="U61" s="619">
        <f t="shared" ref="U61" si="4">SUM(U58:U60)</f>
        <v>6</v>
      </c>
      <c r="V61" s="620"/>
      <c r="W61" s="619">
        <f t="shared" ref="W61" si="5">SUM(W58:W60)</f>
        <v>6</v>
      </c>
      <c r="X61" s="620"/>
      <c r="Y61" s="619">
        <f t="shared" ref="Y61" si="6">SUM(Y58:Y60)</f>
        <v>4</v>
      </c>
      <c r="Z61" s="621"/>
      <c r="AA61" s="432"/>
      <c r="AB61" s="602"/>
      <c r="AC61" s="588"/>
    </row>
    <row r="62" spans="1:29" ht="13.9" customHeight="1" x14ac:dyDescent="0.15">
      <c r="A62" s="540" t="s">
        <v>15</v>
      </c>
      <c r="B62" s="400">
        <v>35</v>
      </c>
      <c r="C62" s="244">
        <v>1</v>
      </c>
      <c r="D62" s="273" t="s">
        <v>1094</v>
      </c>
      <c r="E62" s="128">
        <v>1</v>
      </c>
      <c r="F62" s="127" t="s">
        <v>1095</v>
      </c>
      <c r="G62" s="244">
        <v>1</v>
      </c>
      <c r="H62" s="273" t="s">
        <v>1096</v>
      </c>
      <c r="I62" s="128">
        <v>1</v>
      </c>
      <c r="J62" s="273" t="s">
        <v>1097</v>
      </c>
      <c r="K62" s="274"/>
      <c r="L62" s="127"/>
      <c r="M62" s="244">
        <v>1</v>
      </c>
      <c r="N62" s="273" t="s">
        <v>1098</v>
      </c>
      <c r="O62" s="128">
        <v>1</v>
      </c>
      <c r="P62" s="127" t="s">
        <v>1099</v>
      </c>
      <c r="Q62" s="244">
        <v>1</v>
      </c>
      <c r="R62" s="273" t="s">
        <v>1100</v>
      </c>
      <c r="S62" s="128">
        <v>1</v>
      </c>
      <c r="T62" s="277" t="s">
        <v>1101</v>
      </c>
      <c r="U62" s="244">
        <v>1</v>
      </c>
      <c r="V62" s="273" t="s">
        <v>1102</v>
      </c>
      <c r="W62" s="128">
        <v>1</v>
      </c>
      <c r="X62" s="127" t="s">
        <v>1103</v>
      </c>
      <c r="Y62" s="244">
        <v>1</v>
      </c>
      <c r="Z62" s="273" t="s">
        <v>1104</v>
      </c>
      <c r="AA62" s="431">
        <f>SUM(C66:Z66)</f>
        <v>35</v>
      </c>
      <c r="AB62" s="601">
        <v>35</v>
      </c>
      <c r="AC62" s="617" t="s">
        <v>15</v>
      </c>
    </row>
    <row r="63" spans="1:29" ht="13.9" customHeight="1" x14ac:dyDescent="0.15">
      <c r="A63" s="490"/>
      <c r="B63" s="400"/>
      <c r="C63" s="69">
        <v>1</v>
      </c>
      <c r="D63" s="133" t="s">
        <v>1105</v>
      </c>
      <c r="E63" s="70">
        <v>1</v>
      </c>
      <c r="F63" s="122" t="s">
        <v>1106</v>
      </c>
      <c r="G63" s="69">
        <v>1</v>
      </c>
      <c r="H63" s="133" t="s">
        <v>1107</v>
      </c>
      <c r="I63" s="70">
        <v>1</v>
      </c>
      <c r="J63" s="133" t="s">
        <v>1108</v>
      </c>
      <c r="K63" s="114"/>
      <c r="L63" s="122"/>
      <c r="M63" s="69">
        <v>1</v>
      </c>
      <c r="N63" s="133" t="s">
        <v>1109</v>
      </c>
      <c r="O63" s="70">
        <v>1</v>
      </c>
      <c r="P63" s="122" t="s">
        <v>1110</v>
      </c>
      <c r="Q63" s="69">
        <v>1</v>
      </c>
      <c r="R63" s="133" t="s">
        <v>1111</v>
      </c>
      <c r="S63" s="70">
        <v>1</v>
      </c>
      <c r="T63" s="278" t="s">
        <v>1112</v>
      </c>
      <c r="U63" s="69">
        <v>1</v>
      </c>
      <c r="V63" s="133" t="s">
        <v>1113</v>
      </c>
      <c r="W63" s="70">
        <v>1</v>
      </c>
      <c r="X63" s="122" t="s">
        <v>1114</v>
      </c>
      <c r="Y63" s="69">
        <v>1</v>
      </c>
      <c r="Z63" s="133" t="s">
        <v>1115</v>
      </c>
      <c r="AA63" s="432"/>
      <c r="AB63" s="601"/>
      <c r="AC63" s="604"/>
    </row>
    <row r="64" spans="1:29" ht="13.9" customHeight="1" x14ac:dyDescent="0.15">
      <c r="A64" s="490"/>
      <c r="B64" s="400"/>
      <c r="C64" s="69">
        <v>1</v>
      </c>
      <c r="D64" s="133" t="s">
        <v>1116</v>
      </c>
      <c r="E64" s="70">
        <v>1</v>
      </c>
      <c r="F64" s="122" t="s">
        <v>1117</v>
      </c>
      <c r="G64" s="69">
        <v>1</v>
      </c>
      <c r="H64" s="133" t="s">
        <v>1118</v>
      </c>
      <c r="I64" s="70"/>
      <c r="J64" s="133"/>
      <c r="K64" s="114"/>
      <c r="L64" s="122"/>
      <c r="M64" s="69">
        <v>1</v>
      </c>
      <c r="N64" s="133" t="s">
        <v>1119</v>
      </c>
      <c r="O64" s="70">
        <v>1</v>
      </c>
      <c r="P64" s="122" t="s">
        <v>1120</v>
      </c>
      <c r="Q64" s="69">
        <v>1</v>
      </c>
      <c r="R64" s="133" t="s">
        <v>1121</v>
      </c>
      <c r="S64" s="70">
        <v>1</v>
      </c>
      <c r="T64" s="278" t="s">
        <v>1122</v>
      </c>
      <c r="U64" s="69">
        <v>1</v>
      </c>
      <c r="V64" s="133" t="s">
        <v>1123</v>
      </c>
      <c r="W64" s="70">
        <v>1</v>
      </c>
      <c r="X64" s="122" t="s">
        <v>1124</v>
      </c>
      <c r="Y64" s="69"/>
      <c r="Z64" s="133"/>
      <c r="AA64" s="432"/>
      <c r="AB64" s="601"/>
      <c r="AC64" s="604"/>
    </row>
    <row r="65" spans="1:29" ht="13.9" customHeight="1" x14ac:dyDescent="0.15">
      <c r="A65" s="490"/>
      <c r="B65" s="400"/>
      <c r="C65" s="69"/>
      <c r="D65" s="133"/>
      <c r="E65" s="70">
        <v>1</v>
      </c>
      <c r="F65" s="122" t="s">
        <v>1125</v>
      </c>
      <c r="G65" s="69">
        <v>1</v>
      </c>
      <c r="H65" s="133" t="s">
        <v>1126</v>
      </c>
      <c r="I65" s="70"/>
      <c r="J65" s="133"/>
      <c r="K65" s="114"/>
      <c r="L65" s="122"/>
      <c r="M65" s="69"/>
      <c r="N65" s="133"/>
      <c r="O65" s="70">
        <v>1</v>
      </c>
      <c r="P65" s="122" t="s">
        <v>1127</v>
      </c>
      <c r="Q65" s="69">
        <v>1</v>
      </c>
      <c r="R65" s="133" t="s">
        <v>1128</v>
      </c>
      <c r="S65" s="70"/>
      <c r="T65" s="278"/>
      <c r="U65" s="69"/>
      <c r="V65" s="133"/>
      <c r="W65" s="70"/>
      <c r="X65" s="122"/>
      <c r="Y65" s="69"/>
      <c r="Z65" s="133"/>
      <c r="AA65" s="432"/>
      <c r="AB65" s="601"/>
      <c r="AC65" s="604"/>
    </row>
    <row r="66" spans="1:29" ht="13.9" customHeight="1" thickBot="1" x14ac:dyDescent="0.2">
      <c r="A66" s="541"/>
      <c r="B66" s="400"/>
      <c r="C66" s="577">
        <f>SUM(C62:C65)</f>
        <v>3</v>
      </c>
      <c r="D66" s="578"/>
      <c r="E66" s="581">
        <f>SUM(E62:E65)</f>
        <v>4</v>
      </c>
      <c r="F66" s="578"/>
      <c r="G66" s="581">
        <f>SUM(G62:G65)</f>
        <v>4</v>
      </c>
      <c r="H66" s="578"/>
      <c r="I66" s="581">
        <f>SUM(I62:I65)</f>
        <v>2</v>
      </c>
      <c r="J66" s="577"/>
      <c r="K66" s="589">
        <f>SUM(K62:K65)</f>
        <v>0</v>
      </c>
      <c r="L66" s="578"/>
      <c r="M66" s="577">
        <f>SUM(M62:M65)</f>
        <v>3</v>
      </c>
      <c r="N66" s="577"/>
      <c r="O66" s="581">
        <f>SUM(O62:O65)</f>
        <v>4</v>
      </c>
      <c r="P66" s="578"/>
      <c r="Q66" s="577">
        <f>SUM(Q62:Q65)</f>
        <v>4</v>
      </c>
      <c r="R66" s="577"/>
      <c r="S66" s="581">
        <f>SUM(S62:S65)</f>
        <v>3</v>
      </c>
      <c r="T66" s="582"/>
      <c r="U66" s="577">
        <f>SUM(U62:U65)</f>
        <v>3</v>
      </c>
      <c r="V66" s="577"/>
      <c r="W66" s="581">
        <f>SUM(W62:W65)</f>
        <v>3</v>
      </c>
      <c r="X66" s="578"/>
      <c r="Y66" s="577">
        <f>SUM(Y62:Y65)</f>
        <v>2</v>
      </c>
      <c r="Z66" s="578"/>
      <c r="AA66" s="432"/>
      <c r="AB66" s="601"/>
      <c r="AC66" s="618"/>
    </row>
    <row r="67" spans="1:29" ht="13.9" customHeight="1" x14ac:dyDescent="0.15">
      <c r="A67" s="464" t="s">
        <v>23</v>
      </c>
      <c r="B67" s="427">
        <v>35</v>
      </c>
      <c r="C67" s="69">
        <v>1</v>
      </c>
      <c r="D67" s="298" t="s">
        <v>1129</v>
      </c>
      <c r="E67" s="299">
        <v>2</v>
      </c>
      <c r="F67" s="300" t="s">
        <v>1130</v>
      </c>
      <c r="G67" s="301">
        <v>2</v>
      </c>
      <c r="H67" s="298" t="s">
        <v>1130</v>
      </c>
      <c r="I67" s="299">
        <v>2</v>
      </c>
      <c r="J67" s="298" t="s">
        <v>1130</v>
      </c>
      <c r="K67" s="114"/>
      <c r="L67" s="122"/>
      <c r="M67" s="69">
        <v>4</v>
      </c>
      <c r="N67" s="298" t="s">
        <v>1130</v>
      </c>
      <c r="O67" s="70"/>
      <c r="P67" s="122"/>
      <c r="Q67" s="69"/>
      <c r="R67" s="133"/>
      <c r="S67" s="70">
        <v>6</v>
      </c>
      <c r="T67" s="289" t="s">
        <v>1131</v>
      </c>
      <c r="U67" s="69">
        <v>5</v>
      </c>
      <c r="V67" s="298" t="s">
        <v>1131</v>
      </c>
      <c r="W67" s="70">
        <v>13</v>
      </c>
      <c r="X67" s="300" t="s">
        <v>1131</v>
      </c>
      <c r="Y67" s="69"/>
      <c r="Z67" s="133"/>
      <c r="AA67" s="431">
        <f>SUM(C70:Z70)</f>
        <v>35</v>
      </c>
      <c r="AB67" s="600">
        <v>35</v>
      </c>
      <c r="AC67" s="603" t="s">
        <v>23</v>
      </c>
    </row>
    <row r="68" spans="1:29" ht="13.9" customHeight="1" x14ac:dyDescent="0.15">
      <c r="A68" s="423"/>
      <c r="B68" s="400"/>
      <c r="C68" s="69"/>
      <c r="D68" s="133"/>
      <c r="E68" s="70"/>
      <c r="F68" s="122"/>
      <c r="G68" s="69"/>
      <c r="H68" s="133"/>
      <c r="I68" s="70"/>
      <c r="J68" s="133"/>
      <c r="K68" s="114"/>
      <c r="L68" s="122"/>
      <c r="M68" s="69"/>
      <c r="N68" s="133"/>
      <c r="O68" s="70"/>
      <c r="P68" s="122"/>
      <c r="Q68" s="69"/>
      <c r="R68" s="133"/>
      <c r="S68" s="70"/>
      <c r="T68" s="278"/>
      <c r="U68" s="69"/>
      <c r="V68" s="133"/>
      <c r="W68" s="70"/>
      <c r="X68" s="122"/>
      <c r="Y68" s="69"/>
      <c r="Z68" s="133"/>
      <c r="AA68" s="432"/>
      <c r="AB68" s="601"/>
      <c r="AC68" s="587"/>
    </row>
    <row r="69" spans="1:29" ht="13.9" customHeight="1" x14ac:dyDescent="0.15">
      <c r="A69" s="423"/>
      <c r="B69" s="400"/>
      <c r="C69" s="69"/>
      <c r="D69" s="133"/>
      <c r="E69" s="70"/>
      <c r="F69" s="122"/>
      <c r="G69" s="69"/>
      <c r="H69" s="133"/>
      <c r="I69" s="70"/>
      <c r="J69" s="133"/>
      <c r="K69" s="114"/>
      <c r="L69" s="122"/>
      <c r="M69" s="69"/>
      <c r="N69" s="133"/>
      <c r="O69" s="70"/>
      <c r="P69" s="122"/>
      <c r="Q69" s="69"/>
      <c r="R69" s="133"/>
      <c r="S69" s="70"/>
      <c r="T69" s="278"/>
      <c r="U69" s="69"/>
      <c r="V69" s="133"/>
      <c r="W69" s="70"/>
      <c r="X69" s="122"/>
      <c r="Y69" s="69"/>
      <c r="Z69" s="133"/>
      <c r="AA69" s="432"/>
      <c r="AB69" s="601"/>
      <c r="AC69" s="587"/>
    </row>
    <row r="70" spans="1:29" ht="13.9" customHeight="1" thickBot="1" x14ac:dyDescent="0.2">
      <c r="A70" s="444"/>
      <c r="B70" s="401"/>
      <c r="C70" s="577">
        <f>SUM(C67:C69)</f>
        <v>1</v>
      </c>
      <c r="D70" s="578"/>
      <c r="E70" s="581">
        <f>SUM(E67:E69)</f>
        <v>2</v>
      </c>
      <c r="F70" s="578"/>
      <c r="G70" s="581">
        <f>SUM(G67:G69)</f>
        <v>2</v>
      </c>
      <c r="H70" s="578"/>
      <c r="I70" s="581">
        <f>SUM(I67:I69)</f>
        <v>2</v>
      </c>
      <c r="J70" s="577"/>
      <c r="K70" s="589">
        <f>SUM(K67:K69)</f>
        <v>0</v>
      </c>
      <c r="L70" s="578"/>
      <c r="M70" s="577">
        <f>SUM(M67:M69)</f>
        <v>4</v>
      </c>
      <c r="N70" s="577"/>
      <c r="O70" s="581">
        <f>SUM(O67:O69)</f>
        <v>0</v>
      </c>
      <c r="P70" s="578"/>
      <c r="Q70" s="577">
        <f>SUM(Q67:Q69)</f>
        <v>0</v>
      </c>
      <c r="R70" s="577"/>
      <c r="S70" s="581">
        <f>SUM(S67:S69)</f>
        <v>6</v>
      </c>
      <c r="T70" s="582"/>
      <c r="U70" s="577">
        <f>SUM(U67:U69)</f>
        <v>5</v>
      </c>
      <c r="V70" s="577"/>
      <c r="W70" s="581">
        <f>SUM(W67:W69)</f>
        <v>13</v>
      </c>
      <c r="X70" s="578"/>
      <c r="Y70" s="577">
        <f>SUM(Y67:Y69)</f>
        <v>0</v>
      </c>
      <c r="Z70" s="578"/>
      <c r="AA70" s="496"/>
      <c r="AB70" s="602"/>
      <c r="AC70" s="588"/>
    </row>
    <row r="71" spans="1:29" ht="13.9" customHeight="1" x14ac:dyDescent="0.15">
      <c r="A71" s="465" t="s">
        <v>25</v>
      </c>
      <c r="B71" s="427">
        <v>12</v>
      </c>
      <c r="C71" s="244"/>
      <c r="D71" s="273"/>
      <c r="E71" s="128"/>
      <c r="F71" s="127"/>
      <c r="G71" s="244"/>
      <c r="H71" s="273"/>
      <c r="I71" s="128"/>
      <c r="J71" s="273"/>
      <c r="K71" s="274"/>
      <c r="L71" s="127"/>
      <c r="M71" s="244">
        <v>2</v>
      </c>
      <c r="N71" s="273" t="s">
        <v>1132</v>
      </c>
      <c r="O71" s="128">
        <v>5</v>
      </c>
      <c r="P71" s="127" t="s">
        <v>1133</v>
      </c>
      <c r="Q71" s="244">
        <v>4</v>
      </c>
      <c r="R71" s="302" t="s">
        <v>1134</v>
      </c>
      <c r="S71" s="128">
        <v>1</v>
      </c>
      <c r="T71" s="288" t="s">
        <v>1135</v>
      </c>
      <c r="U71" s="244"/>
      <c r="V71" s="273"/>
      <c r="W71" s="128"/>
      <c r="X71" s="127"/>
      <c r="Y71" s="244"/>
      <c r="Z71" s="273"/>
      <c r="AA71" s="431">
        <f>SUM(C74:Z74)</f>
        <v>12</v>
      </c>
      <c r="AB71" s="600">
        <v>12</v>
      </c>
      <c r="AC71" s="614" t="s">
        <v>25</v>
      </c>
    </row>
    <row r="72" spans="1:29" ht="13.9" customHeight="1" x14ac:dyDescent="0.15">
      <c r="A72" s="466"/>
      <c r="B72" s="400"/>
      <c r="C72" s="69"/>
      <c r="D72" s="133"/>
      <c r="E72" s="70"/>
      <c r="F72" s="122"/>
      <c r="G72" s="69"/>
      <c r="H72" s="133"/>
      <c r="I72" s="70"/>
      <c r="J72" s="133"/>
      <c r="K72" s="114"/>
      <c r="L72" s="122"/>
      <c r="M72" s="69"/>
      <c r="N72" s="133"/>
      <c r="O72" s="70"/>
      <c r="P72" s="122"/>
      <c r="Q72" s="69"/>
      <c r="R72" s="133"/>
      <c r="S72" s="70"/>
      <c r="T72" s="278"/>
      <c r="U72" s="69"/>
      <c r="V72" s="133"/>
      <c r="W72" s="70"/>
      <c r="X72" s="122"/>
      <c r="Y72" s="69"/>
      <c r="Z72" s="133"/>
      <c r="AA72" s="432"/>
      <c r="AB72" s="601"/>
      <c r="AC72" s="615"/>
    </row>
    <row r="73" spans="1:29" ht="13.9" customHeight="1" x14ac:dyDescent="0.15">
      <c r="A73" s="466"/>
      <c r="B73" s="400"/>
      <c r="C73" s="69"/>
      <c r="D73" s="133"/>
      <c r="E73" s="70"/>
      <c r="F73" s="122"/>
      <c r="G73" s="69"/>
      <c r="H73" s="133"/>
      <c r="I73" s="70"/>
      <c r="J73" s="133"/>
      <c r="K73" s="114"/>
      <c r="L73" s="122"/>
      <c r="M73" s="69"/>
      <c r="N73" s="133"/>
      <c r="O73" s="70"/>
      <c r="P73" s="122"/>
      <c r="Q73" s="69"/>
      <c r="R73" s="133"/>
      <c r="S73" s="70"/>
      <c r="T73" s="278"/>
      <c r="U73" s="69"/>
      <c r="V73" s="133"/>
      <c r="W73" s="70"/>
      <c r="X73" s="122"/>
      <c r="Y73" s="69"/>
      <c r="Z73" s="133"/>
      <c r="AA73" s="432"/>
      <c r="AB73" s="601"/>
      <c r="AC73" s="615"/>
    </row>
    <row r="74" spans="1:29" ht="13.9" customHeight="1" thickBot="1" x14ac:dyDescent="0.2">
      <c r="A74" s="612"/>
      <c r="B74" s="400"/>
      <c r="C74" s="589">
        <f>SUM(C71:C73)</f>
        <v>0</v>
      </c>
      <c r="D74" s="578"/>
      <c r="E74" s="581">
        <f>SUM(E71:E73)</f>
        <v>0</v>
      </c>
      <c r="F74" s="578"/>
      <c r="G74" s="581">
        <f>SUM(G71:G73)</f>
        <v>0</v>
      </c>
      <c r="H74" s="578"/>
      <c r="I74" s="581">
        <f>SUM(I71:I73)</f>
        <v>0</v>
      </c>
      <c r="J74" s="577"/>
      <c r="K74" s="589">
        <f>SUM(K71:K73)</f>
        <v>0</v>
      </c>
      <c r="L74" s="578"/>
      <c r="M74" s="577">
        <f>SUM(M71:M73)</f>
        <v>2</v>
      </c>
      <c r="N74" s="577"/>
      <c r="O74" s="581">
        <f>SUM(O71:O73)</f>
        <v>5</v>
      </c>
      <c r="P74" s="578"/>
      <c r="Q74" s="577">
        <f>SUM(Q71:Q73)</f>
        <v>4</v>
      </c>
      <c r="R74" s="577"/>
      <c r="S74" s="581">
        <f>SUM(S71:S73)</f>
        <v>1</v>
      </c>
      <c r="T74" s="582"/>
      <c r="U74" s="577">
        <f>SUM(U71:U73)</f>
        <v>0</v>
      </c>
      <c r="V74" s="577"/>
      <c r="W74" s="581">
        <f>SUM(W71:W73)</f>
        <v>0</v>
      </c>
      <c r="X74" s="578"/>
      <c r="Y74" s="577">
        <f>SUM(Y71:Y73)</f>
        <v>0</v>
      </c>
      <c r="Z74" s="582"/>
      <c r="AA74" s="565"/>
      <c r="AB74" s="613"/>
      <c r="AC74" s="616"/>
    </row>
    <row r="75" spans="1:29" ht="13.9" customHeight="1" x14ac:dyDescent="0.15">
      <c r="A75" s="65" t="s">
        <v>24</v>
      </c>
      <c r="B75" s="59">
        <v>23</v>
      </c>
      <c r="C75" s="303">
        <v>6</v>
      </c>
      <c r="D75" s="101" t="s">
        <v>1136</v>
      </c>
      <c r="E75" s="304">
        <v>8</v>
      </c>
      <c r="F75" s="101" t="s">
        <v>1136</v>
      </c>
      <c r="G75" s="304">
        <v>9</v>
      </c>
      <c r="H75" s="180" t="s">
        <v>1136</v>
      </c>
      <c r="I75" s="304">
        <v>6</v>
      </c>
      <c r="J75" s="81" t="s">
        <v>1136</v>
      </c>
      <c r="K75" s="304"/>
      <c r="L75" s="81">
        <f>B76*K75</f>
        <v>0</v>
      </c>
      <c r="M75" s="95">
        <v>8</v>
      </c>
      <c r="N75" s="101" t="s">
        <v>1137</v>
      </c>
      <c r="O75" s="304">
        <v>8</v>
      </c>
      <c r="P75" s="81" t="s">
        <v>1137</v>
      </c>
      <c r="Q75" s="95">
        <v>8</v>
      </c>
      <c r="R75" s="101" t="s">
        <v>1137</v>
      </c>
      <c r="S75" s="304">
        <v>8</v>
      </c>
      <c r="T75" s="81" t="s">
        <v>1137</v>
      </c>
      <c r="U75" s="95">
        <v>7</v>
      </c>
      <c r="V75" s="101" t="s">
        <v>1138</v>
      </c>
      <c r="W75" s="304">
        <v>8</v>
      </c>
      <c r="X75" s="81" t="s">
        <v>1138</v>
      </c>
      <c r="Y75" s="95">
        <v>6</v>
      </c>
      <c r="Z75" s="95" t="s">
        <v>1138</v>
      </c>
      <c r="AA75" s="564">
        <f>SUM(C77:Z77)</f>
        <v>27.333333333333332</v>
      </c>
      <c r="AB75" s="606">
        <v>23</v>
      </c>
      <c r="AC75" s="609" t="s">
        <v>24</v>
      </c>
    </row>
    <row r="76" spans="1:29" ht="13.9" customHeight="1" thickBot="1" x14ac:dyDescent="0.2">
      <c r="A76" s="67"/>
      <c r="B76" s="61"/>
      <c r="C76" s="305"/>
      <c r="D76" s="306"/>
      <c r="E76" s="307"/>
      <c r="F76" s="88"/>
      <c r="G76" s="305"/>
      <c r="H76" s="306"/>
      <c r="I76" s="307"/>
      <c r="J76" s="88"/>
      <c r="K76" s="307"/>
      <c r="L76" s="88"/>
      <c r="M76" s="305"/>
      <c r="N76" s="306"/>
      <c r="O76" s="307"/>
      <c r="P76" s="88"/>
      <c r="Q76" s="305"/>
      <c r="R76" s="306"/>
      <c r="S76" s="307"/>
      <c r="T76" s="88"/>
      <c r="U76" s="305"/>
      <c r="V76" s="306"/>
      <c r="W76" s="307"/>
      <c r="X76" s="88"/>
      <c r="Y76" s="305"/>
      <c r="Z76" s="306"/>
      <c r="AA76" s="432"/>
      <c r="AB76" s="607"/>
      <c r="AC76" s="610"/>
    </row>
    <row r="77" spans="1:29" ht="13.9" customHeight="1" thickBot="1" x14ac:dyDescent="0.2">
      <c r="A77" s="308" t="s">
        <v>29</v>
      </c>
      <c r="B77" s="309">
        <v>15</v>
      </c>
      <c r="C77" s="589">
        <f>$B$77*C75/45</f>
        <v>2</v>
      </c>
      <c r="D77" s="577"/>
      <c r="E77" s="589">
        <f>$B$77*E75/45</f>
        <v>2.6666666666666665</v>
      </c>
      <c r="F77" s="577"/>
      <c r="G77" s="599">
        <f>$B$77*G75/45</f>
        <v>3</v>
      </c>
      <c r="H77" s="581"/>
      <c r="I77" s="581">
        <f>$B$77*I75/45</f>
        <v>2</v>
      </c>
      <c r="J77" s="578"/>
      <c r="K77" s="599">
        <f>$B$77*K75/45</f>
        <v>0</v>
      </c>
      <c r="L77" s="599"/>
      <c r="M77" s="578">
        <f>$B$77*M75/45</f>
        <v>2.6666666666666665</v>
      </c>
      <c r="N77" s="581"/>
      <c r="O77" s="599">
        <f>$B$77*O75/45</f>
        <v>2.6666666666666665</v>
      </c>
      <c r="P77" s="599"/>
      <c r="Q77" s="578">
        <f>$B$77*Q75/45</f>
        <v>2.6666666666666665</v>
      </c>
      <c r="R77" s="581"/>
      <c r="S77" s="599">
        <f>$B$77*S75/45</f>
        <v>2.6666666666666665</v>
      </c>
      <c r="T77" s="599"/>
      <c r="U77" s="578">
        <f>$B$77*U75/45</f>
        <v>2.3333333333333335</v>
      </c>
      <c r="V77" s="581"/>
      <c r="W77" s="599">
        <f>$B$77*W75/45</f>
        <v>2.6666666666666665</v>
      </c>
      <c r="X77" s="599"/>
      <c r="Y77" s="578">
        <f>$B$77*Y75/45</f>
        <v>2</v>
      </c>
      <c r="Z77" s="599"/>
      <c r="AA77" s="496"/>
      <c r="AB77" s="608"/>
      <c r="AC77" s="611"/>
    </row>
    <row r="78" spans="1:29" ht="13.9" customHeight="1" x14ac:dyDescent="0.15">
      <c r="A78" s="464" t="s">
        <v>14</v>
      </c>
      <c r="B78" s="427">
        <v>35</v>
      </c>
      <c r="C78" s="244">
        <v>1</v>
      </c>
      <c r="D78" s="273" t="s">
        <v>48</v>
      </c>
      <c r="E78" s="128">
        <v>2</v>
      </c>
      <c r="F78" s="127" t="s">
        <v>48</v>
      </c>
      <c r="G78" s="244">
        <v>2</v>
      </c>
      <c r="H78" s="273" t="s">
        <v>48</v>
      </c>
      <c r="I78" s="128">
        <v>1</v>
      </c>
      <c r="J78" s="273" t="s">
        <v>48</v>
      </c>
      <c r="K78" s="274"/>
      <c r="L78" s="127"/>
      <c r="M78" s="244">
        <v>2</v>
      </c>
      <c r="N78" s="273" t="s">
        <v>48</v>
      </c>
      <c r="O78" s="128">
        <v>2</v>
      </c>
      <c r="P78" s="127" t="s">
        <v>48</v>
      </c>
      <c r="Q78" s="244">
        <v>2</v>
      </c>
      <c r="R78" s="273" t="s">
        <v>48</v>
      </c>
      <c r="S78" s="128">
        <v>1</v>
      </c>
      <c r="T78" s="277" t="s">
        <v>48</v>
      </c>
      <c r="U78" s="244">
        <v>1</v>
      </c>
      <c r="V78" s="273" t="s">
        <v>48</v>
      </c>
      <c r="W78" s="128"/>
      <c r="X78" s="127"/>
      <c r="Y78" s="244">
        <v>3</v>
      </c>
      <c r="Z78" s="273" t="s">
        <v>48</v>
      </c>
      <c r="AA78" s="431">
        <f>SUM(C82:Z82)</f>
        <v>35</v>
      </c>
      <c r="AB78" s="600">
        <v>35</v>
      </c>
      <c r="AC78" s="603" t="s">
        <v>14</v>
      </c>
    </row>
    <row r="79" spans="1:29" ht="13.9" customHeight="1" x14ac:dyDescent="0.15">
      <c r="A79" s="490"/>
      <c r="B79" s="400"/>
      <c r="C79" s="69">
        <v>3</v>
      </c>
      <c r="D79" s="133" t="s">
        <v>47</v>
      </c>
      <c r="E79" s="70">
        <v>1</v>
      </c>
      <c r="F79" s="122" t="s">
        <v>47</v>
      </c>
      <c r="G79" s="69">
        <v>1</v>
      </c>
      <c r="H79" s="133" t="s">
        <v>47</v>
      </c>
      <c r="I79" s="70">
        <v>1</v>
      </c>
      <c r="J79" s="133" t="s">
        <v>47</v>
      </c>
      <c r="K79" s="114"/>
      <c r="L79" s="122"/>
      <c r="M79" s="69">
        <v>2</v>
      </c>
      <c r="N79" s="133" t="s">
        <v>47</v>
      </c>
      <c r="O79" s="70">
        <v>2</v>
      </c>
      <c r="P79" s="122" t="s">
        <v>47</v>
      </c>
      <c r="Q79" s="69">
        <v>1</v>
      </c>
      <c r="R79" s="133" t="s">
        <v>47</v>
      </c>
      <c r="S79" s="70">
        <v>1</v>
      </c>
      <c r="T79" s="278" t="s">
        <v>47</v>
      </c>
      <c r="U79" s="69">
        <v>1</v>
      </c>
      <c r="V79" s="133" t="s">
        <v>47</v>
      </c>
      <c r="W79" s="70"/>
      <c r="X79" s="122"/>
      <c r="Y79" s="69">
        <v>1</v>
      </c>
      <c r="Z79" s="133" t="s">
        <v>47</v>
      </c>
      <c r="AA79" s="432"/>
      <c r="AB79" s="601"/>
      <c r="AC79" s="604"/>
    </row>
    <row r="80" spans="1:29" ht="13.9" customHeight="1" x14ac:dyDescent="0.15">
      <c r="A80" s="490"/>
      <c r="B80" s="400"/>
      <c r="C80" s="69">
        <v>2</v>
      </c>
      <c r="D80" s="133" t="s">
        <v>46</v>
      </c>
      <c r="E80" s="70"/>
      <c r="F80" s="122"/>
      <c r="G80" s="69"/>
      <c r="H80" s="133"/>
      <c r="I80" s="70">
        <v>1</v>
      </c>
      <c r="J80" s="133" t="s">
        <v>46</v>
      </c>
      <c r="K80" s="114"/>
      <c r="L80" s="122"/>
      <c r="M80" s="69"/>
      <c r="N80" s="133"/>
      <c r="O80" s="70"/>
      <c r="P80" s="122"/>
      <c r="Q80" s="69"/>
      <c r="R80" s="133"/>
      <c r="S80" s="70">
        <v>1</v>
      </c>
      <c r="T80" s="278" t="s">
        <v>46</v>
      </c>
      <c r="U80" s="69"/>
      <c r="V80" s="133"/>
      <c r="W80" s="70"/>
      <c r="X80" s="122"/>
      <c r="Y80" s="69"/>
      <c r="Z80" s="133"/>
      <c r="AA80" s="432"/>
      <c r="AB80" s="601"/>
      <c r="AC80" s="604"/>
    </row>
    <row r="81" spans="1:29" ht="13.9" customHeight="1" x14ac:dyDescent="0.15">
      <c r="A81" s="490"/>
      <c r="B81" s="400"/>
      <c r="C81" s="69"/>
      <c r="D81" s="133"/>
      <c r="E81" s="70"/>
      <c r="F81" s="122"/>
      <c r="G81" s="69"/>
      <c r="H81" s="133"/>
      <c r="I81" s="70"/>
      <c r="J81" s="133"/>
      <c r="K81" s="114"/>
      <c r="L81" s="122"/>
      <c r="M81" s="69"/>
      <c r="N81" s="133"/>
      <c r="O81" s="70"/>
      <c r="P81" s="122"/>
      <c r="Q81" s="69"/>
      <c r="R81" s="133"/>
      <c r="S81" s="70"/>
      <c r="T81" s="278"/>
      <c r="U81" s="69"/>
      <c r="V81" s="133"/>
      <c r="W81" s="70"/>
      <c r="X81" s="122"/>
      <c r="Y81" s="69"/>
      <c r="Z81" s="133"/>
      <c r="AA81" s="432"/>
      <c r="AB81" s="601"/>
      <c r="AC81" s="604"/>
    </row>
    <row r="82" spans="1:29" ht="13.9" customHeight="1" thickBot="1" x14ac:dyDescent="0.2">
      <c r="A82" s="491"/>
      <c r="B82" s="401"/>
      <c r="C82" s="577">
        <f>SUM(C78:C81)</f>
        <v>6</v>
      </c>
      <c r="D82" s="578"/>
      <c r="E82" s="581">
        <f>SUM(E78:E81)</f>
        <v>3</v>
      </c>
      <c r="F82" s="578"/>
      <c r="G82" s="581">
        <f>SUM(G78:G81)</f>
        <v>3</v>
      </c>
      <c r="H82" s="578"/>
      <c r="I82" s="581">
        <f>SUM(I78:I81)</f>
        <v>3</v>
      </c>
      <c r="J82" s="577"/>
      <c r="K82" s="589">
        <f>SUM(K78:K81)</f>
        <v>0</v>
      </c>
      <c r="L82" s="578"/>
      <c r="M82" s="577">
        <f>SUM(M78:M81)</f>
        <v>4</v>
      </c>
      <c r="N82" s="577"/>
      <c r="O82" s="581">
        <f>SUM(O78:O81)</f>
        <v>4</v>
      </c>
      <c r="P82" s="578"/>
      <c r="Q82" s="577">
        <f>SUM(Q78:Q81)</f>
        <v>3</v>
      </c>
      <c r="R82" s="577"/>
      <c r="S82" s="581">
        <f>SUM(S78:S81)</f>
        <v>3</v>
      </c>
      <c r="T82" s="582"/>
      <c r="U82" s="577">
        <f>SUM(U78:U81)</f>
        <v>2</v>
      </c>
      <c r="V82" s="577"/>
      <c r="W82" s="581">
        <f>SUM(W78:W81)</f>
        <v>0</v>
      </c>
      <c r="X82" s="578"/>
      <c r="Y82" s="577">
        <f>SUM(Y78:Y81)</f>
        <v>4</v>
      </c>
      <c r="Z82" s="578"/>
      <c r="AA82" s="432"/>
      <c r="AB82" s="602"/>
      <c r="AC82" s="605"/>
    </row>
    <row r="83" spans="1:29" ht="13.9" customHeight="1" x14ac:dyDescent="0.15">
      <c r="A83" s="64" t="s">
        <v>13</v>
      </c>
      <c r="B83" s="483"/>
      <c r="C83" s="115">
        <v>2</v>
      </c>
      <c r="D83" s="596"/>
      <c r="E83" s="116"/>
      <c r="F83" s="596"/>
      <c r="G83" s="115">
        <v>1</v>
      </c>
      <c r="H83" s="596"/>
      <c r="I83" s="116">
        <v>1</v>
      </c>
      <c r="J83" s="590"/>
      <c r="K83" s="117"/>
      <c r="L83" s="596"/>
      <c r="M83" s="115">
        <v>2</v>
      </c>
      <c r="N83" s="590"/>
      <c r="O83" s="116">
        <v>1</v>
      </c>
      <c r="P83" s="596"/>
      <c r="Q83" s="115">
        <v>1</v>
      </c>
      <c r="R83" s="590"/>
      <c r="S83" s="116"/>
      <c r="T83" s="593"/>
      <c r="U83" s="115">
        <v>1</v>
      </c>
      <c r="V83" s="590"/>
      <c r="W83" s="116">
        <v>1</v>
      </c>
      <c r="X83" s="596"/>
      <c r="Y83" s="115">
        <v>1</v>
      </c>
      <c r="Z83" s="596"/>
      <c r="AA83" s="431">
        <f>SUM(C86:Z86)</f>
        <v>47.332500000000003</v>
      </c>
      <c r="AB83" s="584"/>
      <c r="AC83" s="310" t="s">
        <v>13</v>
      </c>
    </row>
    <row r="84" spans="1:29" ht="13.9" customHeight="1" x14ac:dyDescent="0.15">
      <c r="A84" s="54" t="s">
        <v>26</v>
      </c>
      <c r="B84" s="483"/>
      <c r="C84" s="69"/>
      <c r="D84" s="597"/>
      <c r="E84" s="70">
        <v>1</v>
      </c>
      <c r="F84" s="597"/>
      <c r="G84" s="69">
        <v>2</v>
      </c>
      <c r="H84" s="597"/>
      <c r="I84" s="70">
        <v>1</v>
      </c>
      <c r="J84" s="591"/>
      <c r="K84" s="114"/>
      <c r="L84" s="597"/>
      <c r="M84" s="69">
        <v>1</v>
      </c>
      <c r="N84" s="591"/>
      <c r="O84" s="70">
        <v>1</v>
      </c>
      <c r="P84" s="597"/>
      <c r="Q84" s="69">
        <v>1</v>
      </c>
      <c r="R84" s="591"/>
      <c r="S84" s="70">
        <v>1</v>
      </c>
      <c r="T84" s="594"/>
      <c r="U84" s="69">
        <v>1</v>
      </c>
      <c r="V84" s="591"/>
      <c r="W84" s="70">
        <v>1</v>
      </c>
      <c r="X84" s="597"/>
      <c r="Y84" s="69"/>
      <c r="Z84" s="597"/>
      <c r="AA84" s="432"/>
      <c r="AB84" s="584"/>
      <c r="AC84" s="311" t="s">
        <v>26</v>
      </c>
    </row>
    <row r="85" spans="1:29" ht="13.9" customHeight="1" x14ac:dyDescent="0.15">
      <c r="A85" s="54" t="s">
        <v>27</v>
      </c>
      <c r="B85" s="483"/>
      <c r="C85" s="69">
        <v>3.3330000000000002</v>
      </c>
      <c r="D85" s="598"/>
      <c r="E85" s="70">
        <v>2</v>
      </c>
      <c r="F85" s="598"/>
      <c r="G85" s="69">
        <v>1</v>
      </c>
      <c r="H85" s="598"/>
      <c r="I85" s="70">
        <v>1.333</v>
      </c>
      <c r="J85" s="592"/>
      <c r="K85" s="114"/>
      <c r="L85" s="598"/>
      <c r="M85" s="69">
        <v>1.6666000000000001</v>
      </c>
      <c r="N85" s="592"/>
      <c r="O85" s="70">
        <v>2.3332999999999999</v>
      </c>
      <c r="P85" s="598"/>
      <c r="Q85" s="69">
        <v>2</v>
      </c>
      <c r="R85" s="592"/>
      <c r="S85" s="70">
        <v>2.3333333333333335</v>
      </c>
      <c r="T85" s="595"/>
      <c r="U85" s="69">
        <v>6.666666666666667</v>
      </c>
      <c r="V85" s="592"/>
      <c r="W85" s="70">
        <v>0.33329999999999999</v>
      </c>
      <c r="X85" s="598"/>
      <c r="Y85" s="69">
        <v>3.3332999999999999</v>
      </c>
      <c r="Z85" s="598"/>
      <c r="AA85" s="432"/>
      <c r="AB85" s="584"/>
      <c r="AC85" s="311" t="s">
        <v>27</v>
      </c>
    </row>
    <row r="86" spans="1:29" ht="13.9" customHeight="1" thickBot="1" x14ac:dyDescent="0.2">
      <c r="A86" s="55"/>
      <c r="B86" s="483"/>
      <c r="C86" s="577">
        <f>SUM(C83:C85)</f>
        <v>5.3330000000000002</v>
      </c>
      <c r="D86" s="578"/>
      <c r="E86" s="581">
        <f>SUM(E83:E85)</f>
        <v>3</v>
      </c>
      <c r="F86" s="578"/>
      <c r="G86" s="581">
        <f>SUM(G83:G85)</f>
        <v>4</v>
      </c>
      <c r="H86" s="578"/>
      <c r="I86" s="581">
        <f>SUM(I83:I85)</f>
        <v>3.3330000000000002</v>
      </c>
      <c r="J86" s="577"/>
      <c r="K86" s="589">
        <f>SUM(K83:K85)</f>
        <v>0</v>
      </c>
      <c r="L86" s="578"/>
      <c r="M86" s="577">
        <f>SUM(M83:M85)</f>
        <v>4.6665999999999999</v>
      </c>
      <c r="N86" s="577"/>
      <c r="O86" s="581">
        <f>SUM(O83:O85)</f>
        <v>4.3332999999999995</v>
      </c>
      <c r="P86" s="578"/>
      <c r="Q86" s="577">
        <f>SUM(Q83:Q85)</f>
        <v>4</v>
      </c>
      <c r="R86" s="577"/>
      <c r="S86" s="581">
        <f>SUM(S83:S85)</f>
        <v>3.3333333333333335</v>
      </c>
      <c r="T86" s="582"/>
      <c r="U86" s="577">
        <f>SUM(U83:U85)</f>
        <v>8.6666666666666679</v>
      </c>
      <c r="V86" s="577"/>
      <c r="W86" s="581">
        <f>SUM(W83:W85)</f>
        <v>2.3332999999999999</v>
      </c>
      <c r="X86" s="578"/>
      <c r="Y86" s="577">
        <f>SUM(Y83:Y85)</f>
        <v>4.3332999999999995</v>
      </c>
      <c r="Z86" s="578"/>
      <c r="AA86" s="496"/>
      <c r="AB86" s="584"/>
      <c r="AC86" s="312"/>
    </row>
    <row r="87" spans="1:29" ht="13.9" customHeight="1" x14ac:dyDescent="0.15">
      <c r="A87" s="421" t="s">
        <v>28</v>
      </c>
      <c r="B87" s="500"/>
      <c r="C87" s="244"/>
      <c r="D87" s="273"/>
      <c r="E87" s="128"/>
      <c r="F87" s="127"/>
      <c r="G87" s="244"/>
      <c r="H87" s="273"/>
      <c r="I87" s="128"/>
      <c r="J87" s="273"/>
      <c r="K87" s="274"/>
      <c r="L87" s="127"/>
      <c r="M87" s="244"/>
      <c r="N87" s="273"/>
      <c r="O87" s="128"/>
      <c r="P87" s="127"/>
      <c r="Q87" s="244"/>
      <c r="R87" s="273"/>
      <c r="S87" s="128"/>
      <c r="T87" s="277"/>
      <c r="U87" s="244"/>
      <c r="V87" s="273"/>
      <c r="W87" s="128"/>
      <c r="X87" s="127"/>
      <c r="Y87" s="244"/>
      <c r="Z87" s="273"/>
      <c r="AA87" s="431">
        <f>SUM(C91:Z91)</f>
        <v>0</v>
      </c>
      <c r="AB87" s="583"/>
      <c r="AC87" s="586" t="s">
        <v>28</v>
      </c>
    </row>
    <row r="88" spans="1:29" ht="13.9" customHeight="1" x14ac:dyDescent="0.15">
      <c r="A88" s="423"/>
      <c r="B88" s="483"/>
      <c r="C88" s="69"/>
      <c r="D88" s="133"/>
      <c r="E88" s="70"/>
      <c r="F88" s="122"/>
      <c r="G88" s="69"/>
      <c r="H88" s="133"/>
      <c r="I88" s="70"/>
      <c r="J88" s="133"/>
      <c r="K88" s="114"/>
      <c r="L88" s="122"/>
      <c r="M88" s="69"/>
      <c r="N88" s="133"/>
      <c r="O88" s="70"/>
      <c r="P88" s="122"/>
      <c r="Q88" s="69"/>
      <c r="R88" s="133"/>
      <c r="S88" s="70"/>
      <c r="T88" s="278"/>
      <c r="U88" s="69"/>
      <c r="V88" s="133"/>
      <c r="W88" s="70"/>
      <c r="X88" s="122"/>
      <c r="Y88" s="69"/>
      <c r="Z88" s="133"/>
      <c r="AA88" s="432"/>
      <c r="AB88" s="584"/>
      <c r="AC88" s="587"/>
    </row>
    <row r="89" spans="1:29" ht="13.9" customHeight="1" x14ac:dyDescent="0.15">
      <c r="A89" s="423"/>
      <c r="B89" s="483"/>
      <c r="C89" s="69"/>
      <c r="D89" s="133"/>
      <c r="E89" s="70"/>
      <c r="F89" s="122"/>
      <c r="G89" s="69"/>
      <c r="H89" s="133"/>
      <c r="I89" s="70"/>
      <c r="J89" s="133"/>
      <c r="K89" s="114"/>
      <c r="L89" s="122"/>
      <c r="M89" s="69"/>
      <c r="N89" s="133"/>
      <c r="O89" s="70"/>
      <c r="P89" s="122"/>
      <c r="Q89" s="69"/>
      <c r="R89" s="133"/>
      <c r="S89" s="70"/>
      <c r="T89" s="278"/>
      <c r="U89" s="69"/>
      <c r="V89" s="133"/>
      <c r="W89" s="70"/>
      <c r="X89" s="122"/>
      <c r="Y89" s="69"/>
      <c r="Z89" s="133"/>
      <c r="AA89" s="432"/>
      <c r="AB89" s="584"/>
      <c r="AC89" s="587"/>
    </row>
    <row r="90" spans="1:29" ht="13.9" customHeight="1" x14ac:dyDescent="0.15">
      <c r="A90" s="423"/>
      <c r="B90" s="483"/>
      <c r="C90" s="69"/>
      <c r="D90" s="133"/>
      <c r="E90" s="70"/>
      <c r="F90" s="122"/>
      <c r="G90" s="69"/>
      <c r="H90" s="133"/>
      <c r="I90" s="70"/>
      <c r="J90" s="133"/>
      <c r="K90" s="114"/>
      <c r="L90" s="122"/>
      <c r="M90" s="69"/>
      <c r="N90" s="133"/>
      <c r="O90" s="70"/>
      <c r="P90" s="122"/>
      <c r="Q90" s="69"/>
      <c r="R90" s="133"/>
      <c r="S90" s="70"/>
      <c r="T90" s="278"/>
      <c r="U90" s="69"/>
      <c r="V90" s="133"/>
      <c r="W90" s="70"/>
      <c r="X90" s="122"/>
      <c r="Y90" s="69"/>
      <c r="Z90" s="133"/>
      <c r="AA90" s="432"/>
      <c r="AB90" s="584"/>
      <c r="AC90" s="587"/>
    </row>
    <row r="91" spans="1:29" ht="13.9" customHeight="1" thickBot="1" x14ac:dyDescent="0.2">
      <c r="A91" s="444"/>
      <c r="B91" s="501"/>
      <c r="C91" s="577">
        <f>SUM(C87:C90)</f>
        <v>0</v>
      </c>
      <c r="D91" s="578"/>
      <c r="E91" s="581">
        <f>SUM(E87:E90)</f>
        <v>0</v>
      </c>
      <c r="F91" s="578"/>
      <c r="G91" s="581">
        <f>SUM(G87:G90)</f>
        <v>0</v>
      </c>
      <c r="H91" s="578"/>
      <c r="I91" s="581">
        <f>SUM(I87:I90)</f>
        <v>0</v>
      </c>
      <c r="J91" s="577"/>
      <c r="K91" s="589">
        <f>SUM(K87:K90)</f>
        <v>0</v>
      </c>
      <c r="L91" s="578"/>
      <c r="M91" s="577">
        <f>SUM(M87:M90)</f>
        <v>0</v>
      </c>
      <c r="N91" s="577"/>
      <c r="O91" s="581">
        <f>SUM(O87:O90)</f>
        <v>0</v>
      </c>
      <c r="P91" s="578"/>
      <c r="Q91" s="577">
        <f>SUM(Q87:Q90)</f>
        <v>0</v>
      </c>
      <c r="R91" s="577"/>
      <c r="S91" s="581">
        <f>SUM(S87:S90)</f>
        <v>0</v>
      </c>
      <c r="T91" s="582"/>
      <c r="U91" s="577">
        <f>SUM(U87:U90)</f>
        <v>0</v>
      </c>
      <c r="V91" s="577"/>
      <c r="W91" s="581">
        <f>SUM(W87:W90)</f>
        <v>0</v>
      </c>
      <c r="X91" s="578"/>
      <c r="Y91" s="577">
        <f>SUM(Y87:Y90)</f>
        <v>0</v>
      </c>
      <c r="Z91" s="578"/>
      <c r="AA91" s="432"/>
      <c r="AB91" s="585"/>
      <c r="AC91" s="588"/>
    </row>
    <row r="92" spans="1:29" ht="22.5" customHeight="1" thickBot="1" x14ac:dyDescent="0.2">
      <c r="A92" s="12"/>
      <c r="B92" s="13">
        <f>SUM(B6:B75)+B78</f>
        <v>1015</v>
      </c>
      <c r="C92" s="574">
        <f>C14+C18+C24+C29+C34+C39+C44+C49+C54+C57+C61+C66+C70+C74+C77+C82+C86+C91</f>
        <v>94.999600000000001</v>
      </c>
      <c r="D92" s="576"/>
      <c r="E92" s="574">
        <f>E14+E18+E24+E29+E34+E39+E44+E49+E54+E57+E61+E66+E70+E74+E77+E82+E86+E91</f>
        <v>102.66666666666667</v>
      </c>
      <c r="F92" s="576"/>
      <c r="G92" s="574">
        <f>G14+G18+G24+G29+G34+G39+G44+G49+G54+G57+G61+G66+G70+G74+G77+G82+G86+G91</f>
        <v>124</v>
      </c>
      <c r="H92" s="576"/>
      <c r="I92" s="575">
        <f>I14+I18+I24+I29+I34+I39+I44+I49+I54+I57+I61+I66+I70+I74+I77+I82+I86+I91</f>
        <v>70.998999999999995</v>
      </c>
      <c r="J92" s="574"/>
      <c r="K92" s="579">
        <f>K14+K18+K24+K29+K34+K39+K44+K49+K54+K57+K61+K66+K70+K74+K77+K82+K86+K91</f>
        <v>0</v>
      </c>
      <c r="L92" s="576"/>
      <c r="M92" s="574">
        <f>M14+M18+M24+M29+M34+M39+M44+M49+M54+M57+M61+M66+M70+M74+M77+M82+M86+M91</f>
        <v>107.66626666666667</v>
      </c>
      <c r="N92" s="574"/>
      <c r="O92" s="575">
        <f>O14+O18+O24+O29+O34+O39+O44+O49+O54+O57+O61+O66+O70+O74+O77+O82+O86+O91</f>
        <v>103.66596666666666</v>
      </c>
      <c r="P92" s="576"/>
      <c r="Q92" s="574">
        <f>Q14+Q18+Q24+Q29+Q34+Q39+Q44+Q49+Q54+Q57+Q61+Q66+Q70+Q74+Q77+Q82+Q86+Q91</f>
        <v>107.66666666666667</v>
      </c>
      <c r="R92" s="574"/>
      <c r="S92" s="575">
        <f>S14+S18+S24+S29+S34+S39+S44+S49+S54+S57+S61+S66+S70+S74+S77+S82+S86+S91</f>
        <v>96.665999999999997</v>
      </c>
      <c r="T92" s="580"/>
      <c r="U92" s="574">
        <f>U14+U18+U24+U29+U34+U39+U44+U49+U54+U57+U61+U66+U70+U74+U77+U82+U86+U91</f>
        <v>87.333300000000008</v>
      </c>
      <c r="V92" s="574"/>
      <c r="W92" s="575">
        <f>W14+W18+W24+W29+W34+W39+W44+W49+W54+W57+W61+W66+W70+W74+W77+W82+W86+W91</f>
        <v>99.665966666666662</v>
      </c>
      <c r="X92" s="576"/>
      <c r="Y92" s="574">
        <f>Y14+Y18+Y24+Y29+Y34+Y39+Y44+Y49+Y54+Y57+Y61+Y66+Y70+Y74+Y77+Y82+Y86+Y91</f>
        <v>89.999299999999991</v>
      </c>
      <c r="Z92" s="576"/>
      <c r="AA92" s="272">
        <f>SUM(AA6:AA91)</f>
        <v>1085.3287333333333</v>
      </c>
      <c r="AB92" s="313">
        <f>SUM(AB6:AB75)+AB78</f>
        <v>1015</v>
      </c>
      <c r="AC92" s="314"/>
    </row>
  </sheetData>
  <mergeCells count="345">
    <mergeCell ref="G1:I1"/>
    <mergeCell ref="Q1:S1"/>
    <mergeCell ref="AA1:AC1"/>
    <mergeCell ref="H2:J3"/>
    <mergeCell ref="R2:T3"/>
    <mergeCell ref="AB2:AG3"/>
    <mergeCell ref="W4:X4"/>
    <mergeCell ref="Y4:Z4"/>
    <mergeCell ref="AA4:AA5"/>
    <mergeCell ref="AB4:AB5"/>
    <mergeCell ref="AC4:AC5"/>
    <mergeCell ref="A6:A14"/>
    <mergeCell ref="B6:B18"/>
    <mergeCell ref="AA6:AA14"/>
    <mergeCell ref="AB6:AB18"/>
    <mergeCell ref="AC6:AC14"/>
    <mergeCell ref="K4:L4"/>
    <mergeCell ref="M4:N4"/>
    <mergeCell ref="O4:P4"/>
    <mergeCell ref="Q4:R4"/>
    <mergeCell ref="S4:T4"/>
    <mergeCell ref="U4:V4"/>
    <mergeCell ref="A4:A5"/>
    <mergeCell ref="B4:B5"/>
    <mergeCell ref="C4:D4"/>
    <mergeCell ref="E4:F4"/>
    <mergeCell ref="G4:H4"/>
    <mergeCell ref="I4:J4"/>
    <mergeCell ref="O14:P14"/>
    <mergeCell ref="Q14:R14"/>
    <mergeCell ref="S14:T14"/>
    <mergeCell ref="U14:V14"/>
    <mergeCell ref="W14:X14"/>
    <mergeCell ref="Y14:Z14"/>
    <mergeCell ref="C14:D14"/>
    <mergeCell ref="E14:F14"/>
    <mergeCell ref="G14:H14"/>
    <mergeCell ref="I14:J14"/>
    <mergeCell ref="K14:L14"/>
    <mergeCell ref="M14:N14"/>
    <mergeCell ref="A15:A18"/>
    <mergeCell ref="AA15:AA18"/>
    <mergeCell ref="AC15:AC18"/>
    <mergeCell ref="C18:D18"/>
    <mergeCell ref="E18:F18"/>
    <mergeCell ref="G18:H18"/>
    <mergeCell ref="I18:J18"/>
    <mergeCell ref="K18:L18"/>
    <mergeCell ref="M18:N18"/>
    <mergeCell ref="O18:P18"/>
    <mergeCell ref="AC19:AC24"/>
    <mergeCell ref="C24:D24"/>
    <mergeCell ref="E24:F24"/>
    <mergeCell ref="G24:H24"/>
    <mergeCell ref="I24:J24"/>
    <mergeCell ref="K24:L24"/>
    <mergeCell ref="M24:N24"/>
    <mergeCell ref="O24:P24"/>
    <mergeCell ref="Q18:R18"/>
    <mergeCell ref="S18:T18"/>
    <mergeCell ref="U18:V18"/>
    <mergeCell ref="W18:X18"/>
    <mergeCell ref="Y18:Z18"/>
    <mergeCell ref="Q24:R24"/>
    <mergeCell ref="S24:T24"/>
    <mergeCell ref="U24:V24"/>
    <mergeCell ref="W24:X24"/>
    <mergeCell ref="Y24:Z24"/>
    <mergeCell ref="A25:A29"/>
    <mergeCell ref="B25:B29"/>
    <mergeCell ref="AA25:AA29"/>
    <mergeCell ref="AB25:AB29"/>
    <mergeCell ref="U29:V29"/>
    <mergeCell ref="W29:X29"/>
    <mergeCell ref="Y29:Z29"/>
    <mergeCell ref="AA19:AA24"/>
    <mergeCell ref="AB19:AB24"/>
    <mergeCell ref="A19:A24"/>
    <mergeCell ref="B19:B24"/>
    <mergeCell ref="I34:J34"/>
    <mergeCell ref="K34:L34"/>
    <mergeCell ref="AC25:AC29"/>
    <mergeCell ref="C29:D29"/>
    <mergeCell ref="E29:F29"/>
    <mergeCell ref="G29:H29"/>
    <mergeCell ref="I29:J29"/>
    <mergeCell ref="K29:L29"/>
    <mergeCell ref="M29:N29"/>
    <mergeCell ref="O29:P29"/>
    <mergeCell ref="Q29:R29"/>
    <mergeCell ref="S29:T29"/>
    <mergeCell ref="Y34:Z34"/>
    <mergeCell ref="A35:A39"/>
    <mergeCell ref="B35:B39"/>
    <mergeCell ref="AA35:AA39"/>
    <mergeCell ref="AB35:AB39"/>
    <mergeCell ref="AC35:AC39"/>
    <mergeCell ref="C39:D39"/>
    <mergeCell ref="E39:F39"/>
    <mergeCell ref="G39:H39"/>
    <mergeCell ref="I39:J39"/>
    <mergeCell ref="M34:N34"/>
    <mergeCell ref="O34:P34"/>
    <mergeCell ref="Q34:R34"/>
    <mergeCell ref="S34:T34"/>
    <mergeCell ref="U34:V34"/>
    <mergeCell ref="W34:X34"/>
    <mergeCell ref="A30:A34"/>
    <mergeCell ref="B30:B34"/>
    <mergeCell ref="AA30:AA34"/>
    <mergeCell ref="AB30:AB34"/>
    <mergeCell ref="AC30:AC34"/>
    <mergeCell ref="C34:D34"/>
    <mergeCell ref="E34:F34"/>
    <mergeCell ref="G34:H34"/>
    <mergeCell ref="W39:X39"/>
    <mergeCell ref="Y39:Z39"/>
    <mergeCell ref="A40:A44"/>
    <mergeCell ref="B40:B44"/>
    <mergeCell ref="AA40:AA44"/>
    <mergeCell ref="AB40:AB44"/>
    <mergeCell ref="U44:V44"/>
    <mergeCell ref="W44:X44"/>
    <mergeCell ref="Y44:Z44"/>
    <mergeCell ref="K39:L39"/>
    <mergeCell ref="M39:N39"/>
    <mergeCell ref="O39:P39"/>
    <mergeCell ref="Q39:R39"/>
    <mergeCell ref="S39:T39"/>
    <mergeCell ref="U39:V39"/>
    <mergeCell ref="I49:J49"/>
    <mergeCell ref="K49:L49"/>
    <mergeCell ref="AC40:AC44"/>
    <mergeCell ref="C44:D44"/>
    <mergeCell ref="E44:F44"/>
    <mergeCell ref="G44:H44"/>
    <mergeCell ref="I44:J44"/>
    <mergeCell ref="K44:L44"/>
    <mergeCell ref="M44:N44"/>
    <mergeCell ref="O44:P44"/>
    <mergeCell ref="Q44:R44"/>
    <mergeCell ref="S44:T44"/>
    <mergeCell ref="Y49:Z49"/>
    <mergeCell ref="A50:A54"/>
    <mergeCell ref="B50:B57"/>
    <mergeCell ref="AA50:AA54"/>
    <mergeCell ref="AB50:AB57"/>
    <mergeCell ref="AC50:AC54"/>
    <mergeCell ref="C54:D54"/>
    <mergeCell ref="E54:F54"/>
    <mergeCell ref="G54:H54"/>
    <mergeCell ref="I54:J54"/>
    <mergeCell ref="M49:N49"/>
    <mergeCell ref="O49:P49"/>
    <mergeCell ref="Q49:R49"/>
    <mergeCell ref="S49:T49"/>
    <mergeCell ref="U49:V49"/>
    <mergeCell ref="W49:X49"/>
    <mergeCell ref="A45:A49"/>
    <mergeCell ref="B45:B49"/>
    <mergeCell ref="AA45:AA49"/>
    <mergeCell ref="AB45:AB49"/>
    <mergeCell ref="AC45:AC49"/>
    <mergeCell ref="C49:D49"/>
    <mergeCell ref="E49:F49"/>
    <mergeCell ref="G49:H49"/>
    <mergeCell ref="W54:X54"/>
    <mergeCell ref="Y54:Z54"/>
    <mergeCell ref="A55:A57"/>
    <mergeCell ref="AA55:AA57"/>
    <mergeCell ref="AC55:AC57"/>
    <mergeCell ref="C57:D57"/>
    <mergeCell ref="E57:F57"/>
    <mergeCell ref="G57:H57"/>
    <mergeCell ref="I57:J57"/>
    <mergeCell ref="K57:L57"/>
    <mergeCell ref="K54:L54"/>
    <mergeCell ref="M54:N54"/>
    <mergeCell ref="O54:P54"/>
    <mergeCell ref="Q54:R54"/>
    <mergeCell ref="S54:T54"/>
    <mergeCell ref="U54:V54"/>
    <mergeCell ref="Y57:Z57"/>
    <mergeCell ref="A58:A61"/>
    <mergeCell ref="B58:B61"/>
    <mergeCell ref="AA58:AA61"/>
    <mergeCell ref="AB58:AB61"/>
    <mergeCell ref="AC58:AC61"/>
    <mergeCell ref="C61:D61"/>
    <mergeCell ref="E61:F61"/>
    <mergeCell ref="G61:H61"/>
    <mergeCell ref="I61:J61"/>
    <mergeCell ref="M57:N57"/>
    <mergeCell ref="O57:P57"/>
    <mergeCell ref="Q57:R57"/>
    <mergeCell ref="S57:T57"/>
    <mergeCell ref="U57:V57"/>
    <mergeCell ref="W57:X57"/>
    <mergeCell ref="W61:X61"/>
    <mergeCell ref="Y61:Z61"/>
    <mergeCell ref="A62:A66"/>
    <mergeCell ref="B62:B66"/>
    <mergeCell ref="AA62:AA66"/>
    <mergeCell ref="AB62:AB66"/>
    <mergeCell ref="U66:V66"/>
    <mergeCell ref="W66:X66"/>
    <mergeCell ref="Y66:Z66"/>
    <mergeCell ref="K61:L61"/>
    <mergeCell ref="M61:N61"/>
    <mergeCell ref="O61:P61"/>
    <mergeCell ref="Q61:R61"/>
    <mergeCell ref="S61:T61"/>
    <mergeCell ref="U61:V61"/>
    <mergeCell ref="I70:J70"/>
    <mergeCell ref="K70:L70"/>
    <mergeCell ref="AC62:AC66"/>
    <mergeCell ref="C66:D66"/>
    <mergeCell ref="E66:F66"/>
    <mergeCell ref="G66:H66"/>
    <mergeCell ref="I66:J66"/>
    <mergeCell ref="K66:L66"/>
    <mergeCell ref="M66:N66"/>
    <mergeCell ref="O66:P66"/>
    <mergeCell ref="Q66:R66"/>
    <mergeCell ref="S66:T66"/>
    <mergeCell ref="Y70:Z70"/>
    <mergeCell ref="A71:A74"/>
    <mergeCell ref="B71:B74"/>
    <mergeCell ref="AA71:AA74"/>
    <mergeCell ref="AB71:AB74"/>
    <mergeCell ref="AC71:AC74"/>
    <mergeCell ref="C74:D74"/>
    <mergeCell ref="E74:F74"/>
    <mergeCell ref="G74:H74"/>
    <mergeCell ref="I74:J74"/>
    <mergeCell ref="M70:N70"/>
    <mergeCell ref="O70:P70"/>
    <mergeCell ref="Q70:R70"/>
    <mergeCell ref="S70:T70"/>
    <mergeCell ref="U70:V70"/>
    <mergeCell ref="W70:X70"/>
    <mergeCell ref="A67:A70"/>
    <mergeCell ref="B67:B70"/>
    <mergeCell ref="AA67:AA70"/>
    <mergeCell ref="AB67:AB70"/>
    <mergeCell ref="AC67:AC70"/>
    <mergeCell ref="C70:D70"/>
    <mergeCell ref="E70:F70"/>
    <mergeCell ref="G70:H70"/>
    <mergeCell ref="W74:X74"/>
    <mergeCell ref="Y74:Z74"/>
    <mergeCell ref="AA75:AA77"/>
    <mergeCell ref="AB75:AB77"/>
    <mergeCell ref="AC75:AC77"/>
    <mergeCell ref="C77:D77"/>
    <mergeCell ref="E77:F77"/>
    <mergeCell ref="G77:H77"/>
    <mergeCell ref="I77:J77"/>
    <mergeCell ref="K77:L77"/>
    <mergeCell ref="K74:L74"/>
    <mergeCell ref="M74:N74"/>
    <mergeCell ref="O74:P74"/>
    <mergeCell ref="Q74:R74"/>
    <mergeCell ref="S74:T74"/>
    <mergeCell ref="U74:V74"/>
    <mergeCell ref="Y77:Z77"/>
    <mergeCell ref="A78:A82"/>
    <mergeCell ref="B78:B82"/>
    <mergeCell ref="AA78:AA82"/>
    <mergeCell ref="AB78:AB82"/>
    <mergeCell ref="AC78:AC82"/>
    <mergeCell ref="C82:D82"/>
    <mergeCell ref="E82:F82"/>
    <mergeCell ref="G82:H82"/>
    <mergeCell ref="I82:J82"/>
    <mergeCell ref="M77:N77"/>
    <mergeCell ref="O77:P77"/>
    <mergeCell ref="Q77:R77"/>
    <mergeCell ref="S77:T77"/>
    <mergeCell ref="U77:V77"/>
    <mergeCell ref="W77:X77"/>
    <mergeCell ref="W82:X82"/>
    <mergeCell ref="Y82:Z82"/>
    <mergeCell ref="B83:B86"/>
    <mergeCell ref="D83:D85"/>
    <mergeCell ref="F83:F85"/>
    <mergeCell ref="H83:H85"/>
    <mergeCell ref="J83:J85"/>
    <mergeCell ref="L83:L85"/>
    <mergeCell ref="N83:N85"/>
    <mergeCell ref="P83:P85"/>
    <mergeCell ref="K82:L82"/>
    <mergeCell ref="M82:N82"/>
    <mergeCell ref="O82:P82"/>
    <mergeCell ref="Q82:R82"/>
    <mergeCell ref="S82:T82"/>
    <mergeCell ref="U82:V82"/>
    <mergeCell ref="AB83:AB86"/>
    <mergeCell ref="C86:D86"/>
    <mergeCell ref="E86:F86"/>
    <mergeCell ref="G86:H86"/>
    <mergeCell ref="I86:J86"/>
    <mergeCell ref="K86:L86"/>
    <mergeCell ref="M86:N86"/>
    <mergeCell ref="O86:P86"/>
    <mergeCell ref="Q86:R86"/>
    <mergeCell ref="S86:T86"/>
    <mergeCell ref="R83:R85"/>
    <mergeCell ref="T83:T85"/>
    <mergeCell ref="V83:V85"/>
    <mergeCell ref="X83:X85"/>
    <mergeCell ref="Z83:Z85"/>
    <mergeCell ref="AA83:AA86"/>
    <mergeCell ref="U86:V86"/>
    <mergeCell ref="W86:X86"/>
    <mergeCell ref="Y86:Z86"/>
    <mergeCell ref="A87:A91"/>
    <mergeCell ref="B87:B91"/>
    <mergeCell ref="AA87:AA91"/>
    <mergeCell ref="AB87:AB91"/>
    <mergeCell ref="AC87:AC91"/>
    <mergeCell ref="C91:D91"/>
    <mergeCell ref="E91:F91"/>
    <mergeCell ref="G91:H91"/>
    <mergeCell ref="I91:J91"/>
    <mergeCell ref="K91:L91"/>
    <mergeCell ref="U92:V92"/>
    <mergeCell ref="W92:X92"/>
    <mergeCell ref="Y92:Z92"/>
    <mergeCell ref="Y91:Z91"/>
    <mergeCell ref="C92:D92"/>
    <mergeCell ref="E92:F92"/>
    <mergeCell ref="G92:H92"/>
    <mergeCell ref="I92:J92"/>
    <mergeCell ref="K92:L92"/>
    <mergeCell ref="M92:N92"/>
    <mergeCell ref="O92:P92"/>
    <mergeCell ref="Q92:R92"/>
    <mergeCell ref="S92:T92"/>
    <mergeCell ref="M91:N91"/>
    <mergeCell ref="O91:P91"/>
    <mergeCell ref="Q91:R91"/>
    <mergeCell ref="S91:T91"/>
    <mergeCell ref="U91:V91"/>
    <mergeCell ref="W91:X91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63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2657F-CD78-4E3B-B040-7C75E6F25DF5}">
  <dimension ref="A1:AG87"/>
  <sheetViews>
    <sheetView tabSelected="1" view="pageBreakPreview" zoomScaleNormal="100" zoomScaleSheetLayoutView="100" workbookViewId="0">
      <pane xSplit="2" ySplit="5" topLeftCell="O6" activePane="bottomRight" state="frozen"/>
      <selection activeCell="D2" sqref="D2"/>
      <selection pane="topRight" activeCell="D2" sqref="D2"/>
      <selection pane="bottomLeft" activeCell="D2" sqref="D2"/>
      <selection pane="bottomRight" activeCell="AC16" sqref="AC16:AD20"/>
    </sheetView>
  </sheetViews>
  <sheetFormatPr defaultColWidth="5.5" defaultRowHeight="13.9" customHeight="1" x14ac:dyDescent="0.15"/>
  <cols>
    <col min="1" max="1" width="18.25" style="2" customWidth="1"/>
    <col min="2" max="2" width="7.25" style="2" customWidth="1"/>
    <col min="3" max="3" width="5.5" style="251" customWidth="1"/>
    <col min="4" max="4" width="22.75" style="2" customWidth="1"/>
    <col min="5" max="5" width="5.5" style="2" customWidth="1"/>
    <col min="6" max="6" width="22.75" style="2" customWidth="1"/>
    <col min="7" max="7" width="5.5" style="2" customWidth="1"/>
    <col min="8" max="8" width="22.75" style="2" customWidth="1"/>
    <col min="9" max="9" width="6.5" style="251" customWidth="1"/>
    <col min="10" max="10" width="25.625" style="2" customWidth="1"/>
    <col min="11" max="11" width="5.5" style="2"/>
    <col min="12" max="12" width="22.75" style="2" customWidth="1"/>
    <col min="13" max="13" width="6.125" style="2" bestFit="1" customWidth="1"/>
    <col min="14" max="14" width="22.75" style="2" customWidth="1"/>
    <col min="15" max="15" width="6.125" style="2" bestFit="1" customWidth="1"/>
    <col min="16" max="16" width="22.75" style="2" customWidth="1"/>
    <col min="17" max="17" width="7.125" style="2" bestFit="1" customWidth="1"/>
    <col min="18" max="18" width="22.75" style="2" customWidth="1"/>
    <col min="19" max="19" width="5.5" style="2"/>
    <col min="20" max="20" width="22.75" style="2" customWidth="1"/>
    <col min="21" max="21" width="6.125" style="2" bestFit="1" customWidth="1"/>
    <col min="22" max="22" width="22.75" style="2" customWidth="1"/>
    <col min="23" max="23" width="6.125" style="2" bestFit="1" customWidth="1"/>
    <col min="24" max="24" width="22.75" style="2" customWidth="1"/>
    <col min="25" max="25" width="6.125" style="251" bestFit="1" customWidth="1"/>
    <col min="26" max="26" width="22.75" style="2" customWidth="1"/>
    <col min="27" max="27" width="9.125" style="251" customWidth="1"/>
    <col min="28" max="28" width="7.25" style="2" customWidth="1"/>
    <col min="29" max="29" width="18.25" style="2" customWidth="1"/>
    <col min="30" max="16384" width="5.5" style="2"/>
  </cols>
  <sheetData>
    <row r="1" spans="1:33" ht="22.5" customHeight="1" thickTop="1" thickBot="1" x14ac:dyDescent="0.2">
      <c r="A1" s="1" t="s">
        <v>45</v>
      </c>
      <c r="F1" s="3" t="s">
        <v>39</v>
      </c>
      <c r="G1" s="402" t="str">
        <f>[4]第１学年!G1</f>
        <v>問題解決的な学習</v>
      </c>
      <c r="H1" s="403"/>
      <c r="I1" s="404"/>
      <c r="K1" s="1" t="str">
        <f>A1</f>
        <v>令和８年度　第６学年　年間指導計画</v>
      </c>
      <c r="P1" s="3" t="s">
        <v>39</v>
      </c>
      <c r="Q1" s="402" t="str">
        <f>G1</f>
        <v>問題解決的な学習</v>
      </c>
      <c r="R1" s="403"/>
      <c r="S1" s="404"/>
      <c r="U1" s="1" t="str">
        <f>A1</f>
        <v>令和８年度　第６学年　年間指導計画</v>
      </c>
      <c r="Z1" s="3" t="s">
        <v>39</v>
      </c>
      <c r="AA1" s="402" t="str">
        <f>G1</f>
        <v>問題解決的な学習</v>
      </c>
      <c r="AB1" s="403"/>
      <c r="AC1" s="404"/>
    </row>
    <row r="2" spans="1:33" ht="13.9" customHeight="1" thickTop="1" x14ac:dyDescent="0.15">
      <c r="H2" s="405" t="s">
        <v>488</v>
      </c>
      <c r="I2" s="405"/>
      <c r="J2" s="405"/>
      <c r="R2" s="405" t="str">
        <f>H2</f>
        <v>【学校名】江戸川区立第三松江小学校</v>
      </c>
      <c r="S2" s="405"/>
      <c r="T2" s="405"/>
      <c r="Z2" s="4"/>
      <c r="AA2" s="315"/>
      <c r="AB2" s="405" t="str">
        <f>H2</f>
        <v>【学校名】江戸川区立第三松江小学校</v>
      </c>
      <c r="AC2" s="405"/>
      <c r="AD2" s="405"/>
      <c r="AE2" s="405"/>
      <c r="AF2" s="405"/>
      <c r="AG2" s="405"/>
    </row>
    <row r="3" spans="1:33" ht="13.9" customHeight="1" thickBot="1" x14ac:dyDescent="0.2">
      <c r="H3" s="406"/>
      <c r="I3" s="406"/>
      <c r="J3" s="406"/>
      <c r="R3" s="406"/>
      <c r="S3" s="406"/>
      <c r="T3" s="406"/>
      <c r="Z3" s="5"/>
      <c r="AA3" s="316"/>
      <c r="AB3" s="405"/>
      <c r="AC3" s="405"/>
      <c r="AD3" s="405"/>
      <c r="AE3" s="405"/>
      <c r="AF3" s="405"/>
      <c r="AG3" s="405"/>
    </row>
    <row r="4" spans="1:33" ht="13.9" customHeight="1" x14ac:dyDescent="0.15">
      <c r="A4" s="411"/>
      <c r="B4" s="413" t="s">
        <v>17</v>
      </c>
      <c r="C4" s="529" t="s">
        <v>8</v>
      </c>
      <c r="D4" s="530"/>
      <c r="E4" s="529" t="s">
        <v>20</v>
      </c>
      <c r="F4" s="530"/>
      <c r="G4" s="529" t="s">
        <v>21</v>
      </c>
      <c r="H4" s="530"/>
      <c r="I4" s="409" t="s">
        <v>22</v>
      </c>
      <c r="J4" s="410"/>
      <c r="K4" s="529" t="s">
        <v>37</v>
      </c>
      <c r="L4" s="530"/>
      <c r="M4" s="409" t="s">
        <v>30</v>
      </c>
      <c r="N4" s="410"/>
      <c r="O4" s="529" t="s">
        <v>31</v>
      </c>
      <c r="P4" s="530"/>
      <c r="Q4" s="409" t="s">
        <v>32</v>
      </c>
      <c r="R4" s="410"/>
      <c r="S4" s="529" t="s">
        <v>33</v>
      </c>
      <c r="T4" s="530"/>
      <c r="U4" s="409" t="s">
        <v>34</v>
      </c>
      <c r="V4" s="410"/>
      <c r="W4" s="529" t="s">
        <v>35</v>
      </c>
      <c r="X4" s="530"/>
      <c r="Y4" s="409" t="s">
        <v>36</v>
      </c>
      <c r="Z4" s="410"/>
      <c r="AA4" s="663" t="s">
        <v>38</v>
      </c>
      <c r="AB4" s="417" t="s">
        <v>17</v>
      </c>
      <c r="AC4" s="419"/>
    </row>
    <row r="5" spans="1:33" ht="13.9" customHeight="1" thickBot="1" x14ac:dyDescent="0.2">
      <c r="A5" s="528"/>
      <c r="B5" s="414"/>
      <c r="C5" s="317" t="s">
        <v>9</v>
      </c>
      <c r="D5" s="11" t="s">
        <v>10</v>
      </c>
      <c r="E5" s="10" t="s">
        <v>9</v>
      </c>
      <c r="F5" s="11" t="s">
        <v>10</v>
      </c>
      <c r="G5" s="10" t="s">
        <v>9</v>
      </c>
      <c r="H5" s="11" t="s">
        <v>10</v>
      </c>
      <c r="I5" s="318" t="s">
        <v>9</v>
      </c>
      <c r="J5" s="7" t="s">
        <v>10</v>
      </c>
      <c r="K5" s="10" t="s">
        <v>9</v>
      </c>
      <c r="L5" s="11" t="s">
        <v>10</v>
      </c>
      <c r="M5" s="6" t="s">
        <v>9</v>
      </c>
      <c r="N5" s="7" t="s">
        <v>10</v>
      </c>
      <c r="O5" s="10" t="s">
        <v>9</v>
      </c>
      <c r="P5" s="11" t="s">
        <v>10</v>
      </c>
      <c r="Q5" s="6" t="s">
        <v>9</v>
      </c>
      <c r="R5" s="7" t="s">
        <v>10</v>
      </c>
      <c r="S5" s="10" t="s">
        <v>9</v>
      </c>
      <c r="T5" s="11" t="s">
        <v>10</v>
      </c>
      <c r="U5" s="6" t="s">
        <v>9</v>
      </c>
      <c r="V5" s="7" t="s">
        <v>10</v>
      </c>
      <c r="W5" s="10" t="s">
        <v>9</v>
      </c>
      <c r="X5" s="11" t="s">
        <v>10</v>
      </c>
      <c r="Y5" s="318" t="s">
        <v>9</v>
      </c>
      <c r="Z5" s="7" t="s">
        <v>10</v>
      </c>
      <c r="AA5" s="664"/>
      <c r="AB5" s="418"/>
      <c r="AC5" s="420"/>
    </row>
    <row r="6" spans="1:33" ht="13.9" customHeight="1" x14ac:dyDescent="0.15">
      <c r="A6" s="421" t="s">
        <v>0</v>
      </c>
      <c r="B6" s="427">
        <v>175</v>
      </c>
      <c r="C6" s="319">
        <v>3</v>
      </c>
      <c r="D6" s="320" t="s">
        <v>1139</v>
      </c>
      <c r="E6" s="321">
        <v>6</v>
      </c>
      <c r="F6" s="320" t="s">
        <v>1140</v>
      </c>
      <c r="G6" s="321">
        <v>4</v>
      </c>
      <c r="H6" s="320" t="s">
        <v>1141</v>
      </c>
      <c r="I6" s="290">
        <v>2</v>
      </c>
      <c r="J6" s="322" t="s">
        <v>1142</v>
      </c>
      <c r="K6" s="321"/>
      <c r="L6" s="320"/>
      <c r="M6" s="290">
        <v>4</v>
      </c>
      <c r="N6" s="323" t="s">
        <v>1143</v>
      </c>
      <c r="O6" s="321">
        <v>1</v>
      </c>
      <c r="P6" s="320" t="s">
        <v>1144</v>
      </c>
      <c r="Q6" s="290">
        <v>7</v>
      </c>
      <c r="R6" s="293" t="s">
        <v>1145</v>
      </c>
      <c r="S6" s="321">
        <v>1</v>
      </c>
      <c r="T6" s="320" t="s">
        <v>494</v>
      </c>
      <c r="U6" s="324">
        <v>2</v>
      </c>
      <c r="V6" s="297" t="s">
        <v>1146</v>
      </c>
      <c r="W6" s="319">
        <v>6.6660000000000004</v>
      </c>
      <c r="X6" s="325" t="s">
        <v>1147</v>
      </c>
      <c r="Y6" s="290">
        <v>6</v>
      </c>
      <c r="Z6" s="326" t="s">
        <v>1148</v>
      </c>
      <c r="AA6" s="431">
        <f>SUM(C12:Z12)</f>
        <v>147.3306</v>
      </c>
      <c r="AB6" s="445">
        <v>175</v>
      </c>
      <c r="AC6" s="419" t="s">
        <v>0</v>
      </c>
    </row>
    <row r="7" spans="1:33" ht="13.9" customHeight="1" x14ac:dyDescent="0.15">
      <c r="A7" s="423"/>
      <c r="B7" s="400"/>
      <c r="C7" s="327">
        <v>4</v>
      </c>
      <c r="D7" s="328" t="s">
        <v>1149</v>
      </c>
      <c r="E7" s="329">
        <v>1</v>
      </c>
      <c r="F7" s="328" t="s">
        <v>1150</v>
      </c>
      <c r="G7" s="329">
        <v>3</v>
      </c>
      <c r="H7" s="328" t="s">
        <v>1151</v>
      </c>
      <c r="I7" s="324">
        <v>1</v>
      </c>
      <c r="J7" s="330" t="s">
        <v>1152</v>
      </c>
      <c r="K7" s="329"/>
      <c r="L7" s="328"/>
      <c r="M7" s="324">
        <v>3</v>
      </c>
      <c r="N7" s="331" t="s">
        <v>1153</v>
      </c>
      <c r="O7" s="329">
        <v>2</v>
      </c>
      <c r="P7" s="328" t="s">
        <v>1154</v>
      </c>
      <c r="Q7" s="324">
        <v>1</v>
      </c>
      <c r="R7" s="331" t="s">
        <v>1155</v>
      </c>
      <c r="S7" s="329">
        <v>4</v>
      </c>
      <c r="T7" s="328" t="s">
        <v>1156</v>
      </c>
      <c r="U7" s="324">
        <v>2.6665999999999999</v>
      </c>
      <c r="V7" s="331" t="s">
        <v>1157</v>
      </c>
      <c r="W7" s="327">
        <v>3</v>
      </c>
      <c r="X7" s="332" t="s">
        <v>1158</v>
      </c>
      <c r="Y7" s="324">
        <v>6</v>
      </c>
      <c r="Z7" s="326" t="s">
        <v>1159</v>
      </c>
      <c r="AA7" s="432"/>
      <c r="AB7" s="446"/>
      <c r="AC7" s="434"/>
    </row>
    <row r="8" spans="1:33" ht="13.9" customHeight="1" x14ac:dyDescent="0.15">
      <c r="A8" s="423"/>
      <c r="B8" s="400"/>
      <c r="C8" s="333">
        <v>2</v>
      </c>
      <c r="D8" s="334" t="s">
        <v>1160</v>
      </c>
      <c r="E8" s="329">
        <v>3</v>
      </c>
      <c r="F8" s="328" t="s">
        <v>1161</v>
      </c>
      <c r="G8" s="329">
        <v>4</v>
      </c>
      <c r="H8" s="328" t="s">
        <v>1162</v>
      </c>
      <c r="I8" s="324">
        <v>4.6660000000000004</v>
      </c>
      <c r="J8" s="330" t="s">
        <v>1163</v>
      </c>
      <c r="K8" s="329"/>
      <c r="L8" s="328"/>
      <c r="M8" s="324">
        <v>2</v>
      </c>
      <c r="N8" s="331" t="s">
        <v>1164</v>
      </c>
      <c r="O8" s="329">
        <v>1</v>
      </c>
      <c r="P8" s="328" t="s">
        <v>1165</v>
      </c>
      <c r="Q8" s="324">
        <v>10</v>
      </c>
      <c r="R8" s="331" t="s">
        <v>1166</v>
      </c>
      <c r="S8" s="329">
        <v>6</v>
      </c>
      <c r="T8" s="335" t="s">
        <v>1167</v>
      </c>
      <c r="U8" s="324">
        <v>3</v>
      </c>
      <c r="V8" s="331" t="s">
        <v>1168</v>
      </c>
      <c r="W8" s="327">
        <v>6</v>
      </c>
      <c r="X8" s="332" t="s">
        <v>1169</v>
      </c>
      <c r="Y8" s="324">
        <v>1</v>
      </c>
      <c r="Z8" s="326" t="s">
        <v>519</v>
      </c>
      <c r="AA8" s="432"/>
      <c r="AB8" s="446"/>
      <c r="AC8" s="434"/>
    </row>
    <row r="9" spans="1:33" ht="13.9" customHeight="1" x14ac:dyDescent="0.15">
      <c r="A9" s="423"/>
      <c r="B9" s="400"/>
      <c r="C9" s="333">
        <v>3</v>
      </c>
      <c r="D9" s="334" t="s">
        <v>1170</v>
      </c>
      <c r="E9" s="329"/>
      <c r="F9" s="328"/>
      <c r="G9" s="329">
        <v>1</v>
      </c>
      <c r="H9" s="328" t="s">
        <v>1171</v>
      </c>
      <c r="I9" s="324"/>
      <c r="J9" s="330"/>
      <c r="K9" s="329"/>
      <c r="L9" s="328"/>
      <c r="M9" s="324">
        <v>1</v>
      </c>
      <c r="N9" s="331" t="s">
        <v>1172</v>
      </c>
      <c r="O9" s="327">
        <v>2.3330000000000002</v>
      </c>
      <c r="P9" s="332" t="s">
        <v>1145</v>
      </c>
      <c r="Q9" s="324">
        <v>1.333</v>
      </c>
      <c r="R9" s="331" t="s">
        <v>1173</v>
      </c>
      <c r="S9" s="329">
        <v>1</v>
      </c>
      <c r="T9" s="328" t="s">
        <v>1174</v>
      </c>
      <c r="U9" s="324"/>
      <c r="V9" s="331"/>
      <c r="W9" s="333"/>
      <c r="X9" s="336"/>
      <c r="Y9" s="324">
        <v>4.3330000000000002</v>
      </c>
      <c r="Z9" s="330" t="s">
        <v>1175</v>
      </c>
      <c r="AA9" s="432"/>
      <c r="AB9" s="446"/>
      <c r="AC9" s="434"/>
    </row>
    <row r="10" spans="1:33" ht="13.9" customHeight="1" x14ac:dyDescent="0.15">
      <c r="A10" s="424"/>
      <c r="B10" s="400"/>
      <c r="C10" s="337"/>
      <c r="D10" s="338"/>
      <c r="E10" s="329"/>
      <c r="F10" s="328"/>
      <c r="G10" s="329">
        <v>3</v>
      </c>
      <c r="H10" s="328" t="s">
        <v>1176</v>
      </c>
      <c r="I10" s="324"/>
      <c r="J10" s="330"/>
      <c r="K10" s="329"/>
      <c r="L10" s="328"/>
      <c r="M10" s="327">
        <v>8.3330000000000002</v>
      </c>
      <c r="N10" s="339" t="s">
        <v>1177</v>
      </c>
      <c r="O10" s="327"/>
      <c r="P10" s="332"/>
      <c r="Q10" s="327"/>
      <c r="R10" s="332"/>
      <c r="S10" s="329"/>
      <c r="T10" s="328"/>
      <c r="U10" s="327"/>
      <c r="V10" s="332"/>
      <c r="W10" s="327"/>
      <c r="X10" s="332"/>
      <c r="Y10" s="327"/>
      <c r="Z10" s="328"/>
      <c r="AA10" s="432"/>
      <c r="AB10" s="446"/>
      <c r="AC10" s="414"/>
    </row>
    <row r="11" spans="1:33" ht="13.9" customHeight="1" x14ac:dyDescent="0.15">
      <c r="A11" s="424"/>
      <c r="B11" s="400"/>
      <c r="C11" s="337"/>
      <c r="D11" s="338"/>
      <c r="E11" s="340"/>
      <c r="F11" s="341"/>
      <c r="G11" s="340">
        <v>6</v>
      </c>
      <c r="H11" s="334" t="s">
        <v>1142</v>
      </c>
      <c r="I11" s="342"/>
      <c r="J11" s="343"/>
      <c r="K11" s="329"/>
      <c r="L11" s="328"/>
      <c r="M11" s="327"/>
      <c r="N11" s="332"/>
      <c r="O11" s="327"/>
      <c r="P11" s="332"/>
      <c r="Q11" s="327"/>
      <c r="R11" s="332"/>
      <c r="S11" s="329"/>
      <c r="T11" s="328"/>
      <c r="U11" s="327"/>
      <c r="V11" s="332"/>
      <c r="W11" s="327"/>
      <c r="X11" s="332"/>
      <c r="Y11" s="327"/>
      <c r="Z11" s="328"/>
      <c r="AA11" s="432"/>
      <c r="AB11" s="446"/>
      <c r="AC11" s="414"/>
    </row>
    <row r="12" spans="1:33" ht="13.9" customHeight="1" x14ac:dyDescent="0.15">
      <c r="A12" s="424"/>
      <c r="B12" s="400"/>
      <c r="C12" s="661">
        <f>SUM(C6:C11)</f>
        <v>12</v>
      </c>
      <c r="D12" s="662"/>
      <c r="E12" s="661">
        <f t="shared" ref="E12" si="0">SUM(E6:E11)</f>
        <v>10</v>
      </c>
      <c r="F12" s="662"/>
      <c r="G12" s="661">
        <f t="shared" ref="G12" si="1">SUM(G6:G11)</f>
        <v>21</v>
      </c>
      <c r="H12" s="662"/>
      <c r="I12" s="626">
        <f t="shared" ref="I12" si="2">SUM(I6:I11)</f>
        <v>7.6660000000000004</v>
      </c>
      <c r="J12" s="627"/>
      <c r="K12" s="661">
        <f t="shared" ref="K12" si="3">SUM(K6:K11)</f>
        <v>0</v>
      </c>
      <c r="L12" s="662"/>
      <c r="M12" s="626">
        <f t="shared" ref="M12" si="4">SUM(M6:M11)</f>
        <v>18.332999999999998</v>
      </c>
      <c r="N12" s="627"/>
      <c r="O12" s="626">
        <f t="shared" ref="O12" si="5">SUM(O6:O11)</f>
        <v>6.3330000000000002</v>
      </c>
      <c r="P12" s="627"/>
      <c r="Q12" s="626">
        <f t="shared" ref="Q12" si="6">SUM(Q6:Q11)</f>
        <v>19.332999999999998</v>
      </c>
      <c r="R12" s="627"/>
      <c r="S12" s="661">
        <f t="shared" ref="S12" si="7">SUM(S6:S11)</f>
        <v>12</v>
      </c>
      <c r="T12" s="662"/>
      <c r="U12" s="626">
        <f t="shared" ref="U12" si="8">SUM(U6:U11)</f>
        <v>7.6665999999999999</v>
      </c>
      <c r="V12" s="627"/>
      <c r="W12" s="626">
        <f t="shared" ref="W12" si="9">SUM(W6:W11)</f>
        <v>15.666</v>
      </c>
      <c r="X12" s="627"/>
      <c r="Y12" s="626">
        <f t="shared" ref="Y12" si="10">SUM(Y6:Y11)</f>
        <v>17.332999999999998</v>
      </c>
      <c r="Z12" s="627"/>
      <c r="AA12" s="432"/>
      <c r="AB12" s="446"/>
      <c r="AC12" s="414"/>
    </row>
    <row r="13" spans="1:33" ht="13.9" customHeight="1" x14ac:dyDescent="0.15">
      <c r="A13" s="525" t="s">
        <v>1</v>
      </c>
      <c r="B13" s="400"/>
      <c r="C13" s="319">
        <v>2</v>
      </c>
      <c r="D13" s="320" t="s">
        <v>1178</v>
      </c>
      <c r="E13" s="321">
        <v>4</v>
      </c>
      <c r="F13" s="320" t="s">
        <v>1179</v>
      </c>
      <c r="G13" s="32">
        <v>2</v>
      </c>
      <c r="H13" s="33" t="s">
        <v>1180</v>
      </c>
      <c r="I13" s="270">
        <v>2</v>
      </c>
      <c r="J13" s="29" t="s">
        <v>1180</v>
      </c>
      <c r="K13" s="32"/>
      <c r="L13" s="33"/>
      <c r="M13" s="28">
        <v>4</v>
      </c>
      <c r="N13" s="29" t="s">
        <v>1181</v>
      </c>
      <c r="O13" s="32">
        <v>4</v>
      </c>
      <c r="P13" s="33" t="s">
        <v>1182</v>
      </c>
      <c r="Q13" s="28">
        <v>2</v>
      </c>
      <c r="R13" s="29" t="s">
        <v>1183</v>
      </c>
      <c r="S13" s="32">
        <v>2</v>
      </c>
      <c r="T13" s="33" t="s">
        <v>1184</v>
      </c>
      <c r="U13" s="28">
        <v>4</v>
      </c>
      <c r="V13" s="29" t="s">
        <v>426</v>
      </c>
      <c r="W13" s="32">
        <v>2</v>
      </c>
      <c r="X13" s="33" t="s">
        <v>1185</v>
      </c>
      <c r="Y13" s="270">
        <v>1</v>
      </c>
      <c r="Z13" s="29" t="s">
        <v>1186</v>
      </c>
      <c r="AA13" s="564">
        <f>SUM(C15:Z15)</f>
        <v>30</v>
      </c>
      <c r="AB13" s="446"/>
      <c r="AC13" s="524" t="s">
        <v>1</v>
      </c>
    </row>
    <row r="14" spans="1:33" ht="13.9" customHeight="1" x14ac:dyDescent="0.15">
      <c r="A14" s="527"/>
      <c r="B14" s="400"/>
      <c r="C14" s="327"/>
      <c r="D14" s="328"/>
      <c r="E14" s="329"/>
      <c r="F14" s="328"/>
      <c r="G14" s="26"/>
      <c r="H14" s="27"/>
      <c r="I14" s="69"/>
      <c r="J14" s="23"/>
      <c r="K14" s="26"/>
      <c r="L14" s="27"/>
      <c r="M14" s="22"/>
      <c r="N14" s="23" t="s">
        <v>1187</v>
      </c>
      <c r="O14" s="26"/>
      <c r="P14" s="27" t="s">
        <v>1187</v>
      </c>
      <c r="Q14" s="22"/>
      <c r="R14" s="23"/>
      <c r="S14" s="26"/>
      <c r="T14" s="27"/>
      <c r="U14" s="22"/>
      <c r="V14" s="23"/>
      <c r="W14" s="26"/>
      <c r="X14" s="27"/>
      <c r="Y14" s="69">
        <v>1</v>
      </c>
      <c r="Z14" s="23" t="s">
        <v>1188</v>
      </c>
      <c r="AA14" s="432"/>
      <c r="AB14" s="446"/>
      <c r="AC14" s="434"/>
    </row>
    <row r="15" spans="1:33" ht="13.9" customHeight="1" thickBot="1" x14ac:dyDescent="0.2">
      <c r="A15" s="528"/>
      <c r="B15" s="401"/>
      <c r="C15" s="638">
        <f>SUM(C13:C14)</f>
        <v>2</v>
      </c>
      <c r="D15" s="639"/>
      <c r="E15" s="638">
        <f>SUM(E13:E14)</f>
        <v>4</v>
      </c>
      <c r="F15" s="639"/>
      <c r="G15" s="638">
        <f>SUM(G13:G14)</f>
        <v>2</v>
      </c>
      <c r="H15" s="639"/>
      <c r="I15" s="636">
        <f>SUM(I13:I14)</f>
        <v>2</v>
      </c>
      <c r="J15" s="636"/>
      <c r="K15" s="638">
        <f>SUM(K13:K14)</f>
        <v>0</v>
      </c>
      <c r="L15" s="639"/>
      <c r="M15" s="636">
        <f>SUM(M13:M14)</f>
        <v>4</v>
      </c>
      <c r="N15" s="636"/>
      <c r="O15" s="638">
        <f>SUM(O13:O14)</f>
        <v>4</v>
      </c>
      <c r="P15" s="639"/>
      <c r="Q15" s="636">
        <f>SUM(Q13:Q14)</f>
        <v>2</v>
      </c>
      <c r="R15" s="636"/>
      <c r="S15" s="638">
        <f>SUM(S13:S14)</f>
        <v>2</v>
      </c>
      <c r="T15" s="639"/>
      <c r="U15" s="636">
        <f>SUM(U13:U14)</f>
        <v>4</v>
      </c>
      <c r="V15" s="636"/>
      <c r="W15" s="638">
        <f>SUM(W13:W14)</f>
        <v>2</v>
      </c>
      <c r="X15" s="639"/>
      <c r="Y15" s="636">
        <f>SUM(Y13:Y14)</f>
        <v>2</v>
      </c>
      <c r="Z15" s="637"/>
      <c r="AA15" s="496"/>
      <c r="AB15" s="447"/>
      <c r="AC15" s="420"/>
    </row>
    <row r="16" spans="1:33" ht="13.9" customHeight="1" x14ac:dyDescent="0.15">
      <c r="A16" s="422" t="s">
        <v>2</v>
      </c>
      <c r="B16" s="400">
        <v>105</v>
      </c>
      <c r="C16" s="319">
        <v>1</v>
      </c>
      <c r="D16" s="320" t="s">
        <v>1189</v>
      </c>
      <c r="E16" s="117">
        <v>3</v>
      </c>
      <c r="F16" s="285" t="s">
        <v>1190</v>
      </c>
      <c r="G16" s="38">
        <v>2</v>
      </c>
      <c r="H16" s="39" t="s">
        <v>1191</v>
      </c>
      <c r="I16" s="115">
        <v>3</v>
      </c>
      <c r="J16" s="35" t="s">
        <v>1192</v>
      </c>
      <c r="K16" s="38"/>
      <c r="L16" s="39"/>
      <c r="M16" s="34">
        <v>3</v>
      </c>
      <c r="N16" s="35" t="s">
        <v>1193</v>
      </c>
      <c r="O16" s="38">
        <v>2</v>
      </c>
      <c r="P16" s="39" t="s">
        <v>1194</v>
      </c>
      <c r="Q16" s="34">
        <v>4</v>
      </c>
      <c r="R16" s="35" t="s">
        <v>1195</v>
      </c>
      <c r="S16" s="38">
        <v>3</v>
      </c>
      <c r="T16" s="39" t="s">
        <v>1196</v>
      </c>
      <c r="U16" s="34">
        <v>7</v>
      </c>
      <c r="V16" s="35" t="s">
        <v>1197</v>
      </c>
      <c r="W16" s="117">
        <v>7</v>
      </c>
      <c r="X16" s="285" t="s">
        <v>1198</v>
      </c>
      <c r="Y16" s="115">
        <v>6</v>
      </c>
      <c r="Z16" s="283" t="s">
        <v>1199</v>
      </c>
      <c r="AA16" s="431">
        <f>SUM(C20:Z20)</f>
        <v>105.99929999999999</v>
      </c>
      <c r="AB16" s="446">
        <v>105</v>
      </c>
      <c r="AC16" s="433" t="s">
        <v>2</v>
      </c>
    </row>
    <row r="17" spans="1:29" ht="13.9" customHeight="1" x14ac:dyDescent="0.15">
      <c r="A17" s="423"/>
      <c r="B17" s="400"/>
      <c r="C17" s="327">
        <v>7.3330000000000002</v>
      </c>
      <c r="D17" s="328" t="s">
        <v>1200</v>
      </c>
      <c r="E17" s="114">
        <v>6</v>
      </c>
      <c r="F17" s="278" t="s">
        <v>1201</v>
      </c>
      <c r="G17" s="26">
        <v>7</v>
      </c>
      <c r="H17" s="27" t="s">
        <v>1202</v>
      </c>
      <c r="I17" s="69">
        <v>3</v>
      </c>
      <c r="J17" s="23" t="s">
        <v>1193</v>
      </c>
      <c r="K17" s="26"/>
      <c r="L17" s="27"/>
      <c r="M17" s="22">
        <v>3</v>
      </c>
      <c r="N17" s="23" t="s">
        <v>1203</v>
      </c>
      <c r="O17" s="26">
        <v>6</v>
      </c>
      <c r="P17" s="27" t="s">
        <v>1204</v>
      </c>
      <c r="Q17" s="22">
        <v>4</v>
      </c>
      <c r="R17" s="23" t="s">
        <v>1196</v>
      </c>
      <c r="S17" s="26">
        <v>6</v>
      </c>
      <c r="T17" s="27" t="s">
        <v>1205</v>
      </c>
      <c r="U17" s="22"/>
      <c r="V17" s="23"/>
      <c r="W17" s="114">
        <v>1</v>
      </c>
      <c r="X17" s="278" t="s">
        <v>1206</v>
      </c>
      <c r="Y17" s="69">
        <v>4</v>
      </c>
      <c r="Z17" s="133" t="s">
        <v>1207</v>
      </c>
      <c r="AA17" s="432"/>
      <c r="AB17" s="446"/>
      <c r="AC17" s="434"/>
    </row>
    <row r="18" spans="1:29" ht="13.9" customHeight="1" x14ac:dyDescent="0.15">
      <c r="A18" s="423"/>
      <c r="B18" s="400"/>
      <c r="C18" s="333">
        <v>2</v>
      </c>
      <c r="D18" s="334" t="s">
        <v>1208</v>
      </c>
      <c r="E18" s="114">
        <v>0.33300000000000002</v>
      </c>
      <c r="F18" s="278" t="s">
        <v>1191</v>
      </c>
      <c r="G18" s="26">
        <v>6</v>
      </c>
      <c r="H18" s="27" t="s">
        <v>1209</v>
      </c>
      <c r="I18" s="69"/>
      <c r="J18" s="23"/>
      <c r="K18" s="26"/>
      <c r="L18" s="27"/>
      <c r="M18" s="22">
        <v>4</v>
      </c>
      <c r="N18" s="23" t="s">
        <v>1194</v>
      </c>
      <c r="O18" s="26">
        <v>2</v>
      </c>
      <c r="P18" s="27" t="s">
        <v>1210</v>
      </c>
      <c r="Q18" s="22"/>
      <c r="R18" s="23"/>
      <c r="S18" s="26"/>
      <c r="T18" s="27"/>
      <c r="U18" s="22"/>
      <c r="V18" s="23"/>
      <c r="W18" s="114">
        <v>2</v>
      </c>
      <c r="X18" s="278" t="s">
        <v>1199</v>
      </c>
      <c r="Y18" s="69">
        <v>1.3332999999999999</v>
      </c>
      <c r="Z18" s="133" t="s">
        <v>1211</v>
      </c>
      <c r="AA18" s="432"/>
      <c r="AB18" s="446"/>
      <c r="AC18" s="434"/>
    </row>
    <row r="19" spans="1:29" ht="13.9" customHeight="1" x14ac:dyDescent="0.15">
      <c r="A19" s="423"/>
      <c r="B19" s="400"/>
      <c r="C19" s="333"/>
      <c r="D19" s="334"/>
      <c r="E19" s="114"/>
      <c r="F19" s="278"/>
      <c r="G19" s="26"/>
      <c r="H19" s="27"/>
      <c r="I19" s="69"/>
      <c r="J19" s="23"/>
      <c r="K19" s="26"/>
      <c r="L19" s="27"/>
      <c r="M19" s="22"/>
      <c r="N19" s="23"/>
      <c r="O19" s="26"/>
      <c r="P19" s="27"/>
      <c r="Q19" s="22"/>
      <c r="R19" s="23"/>
      <c r="S19" s="26"/>
      <c r="T19" s="27"/>
      <c r="U19" s="22"/>
      <c r="V19" s="23"/>
      <c r="W19" s="114"/>
      <c r="X19" s="278"/>
      <c r="Y19" s="69"/>
      <c r="Z19" s="133"/>
      <c r="AA19" s="432"/>
      <c r="AB19" s="446"/>
      <c r="AC19" s="434"/>
    </row>
    <row r="20" spans="1:29" ht="13.9" customHeight="1" thickBot="1" x14ac:dyDescent="0.2">
      <c r="A20" s="424"/>
      <c r="B20" s="400"/>
      <c r="C20" s="633">
        <f>SUM(C16:C19)</f>
        <v>10.333</v>
      </c>
      <c r="D20" s="634"/>
      <c r="E20" s="633">
        <f>SUM(E16:E19)</f>
        <v>9.3330000000000002</v>
      </c>
      <c r="F20" s="634"/>
      <c r="G20" s="657">
        <f>SUM(G16:G19)</f>
        <v>15</v>
      </c>
      <c r="H20" s="658"/>
      <c r="I20" s="655">
        <f>SUM(I16:I19)</f>
        <v>6</v>
      </c>
      <c r="J20" s="655"/>
      <c r="K20" s="657">
        <f>SUM(K16:K19)</f>
        <v>0</v>
      </c>
      <c r="L20" s="658"/>
      <c r="M20" s="655">
        <f>SUM(M16:M19)</f>
        <v>10</v>
      </c>
      <c r="N20" s="655"/>
      <c r="O20" s="657">
        <f>SUM(O16:O19)</f>
        <v>10</v>
      </c>
      <c r="P20" s="658"/>
      <c r="Q20" s="655">
        <f>SUM(Q16:Q19)</f>
        <v>8</v>
      </c>
      <c r="R20" s="655"/>
      <c r="S20" s="657">
        <f>SUM(S16:S19)</f>
        <v>9</v>
      </c>
      <c r="T20" s="658"/>
      <c r="U20" s="655">
        <f>SUM(U16:U19)</f>
        <v>7</v>
      </c>
      <c r="V20" s="655"/>
      <c r="W20" s="633">
        <f>SUM(W16:W19)</f>
        <v>10</v>
      </c>
      <c r="X20" s="634"/>
      <c r="Y20" s="630">
        <f>SUM(Y16:Y19)</f>
        <v>11.333299999999999</v>
      </c>
      <c r="Z20" s="631"/>
      <c r="AA20" s="432"/>
      <c r="AB20" s="446"/>
      <c r="AC20" s="414"/>
    </row>
    <row r="21" spans="1:29" ht="13.9" customHeight="1" x14ac:dyDescent="0.15">
      <c r="A21" s="421" t="s">
        <v>3</v>
      </c>
      <c r="B21" s="427">
        <v>175</v>
      </c>
      <c r="C21" s="319">
        <v>2</v>
      </c>
      <c r="D21" s="320" t="s">
        <v>1212</v>
      </c>
      <c r="E21" s="321">
        <v>10</v>
      </c>
      <c r="F21" s="320" t="s">
        <v>1213</v>
      </c>
      <c r="G21" s="321">
        <v>6</v>
      </c>
      <c r="H21" s="320" t="s">
        <v>1214</v>
      </c>
      <c r="I21" s="290">
        <v>11</v>
      </c>
      <c r="J21" s="344" t="s">
        <v>1215</v>
      </c>
      <c r="K21" s="20"/>
      <c r="L21" s="21"/>
      <c r="M21" s="345">
        <v>7</v>
      </c>
      <c r="N21" s="344" t="s">
        <v>1216</v>
      </c>
      <c r="O21" s="321">
        <v>6</v>
      </c>
      <c r="P21" s="346" t="s">
        <v>1217</v>
      </c>
      <c r="Q21" s="345">
        <v>5</v>
      </c>
      <c r="R21" s="347" t="s">
        <v>1218</v>
      </c>
      <c r="S21" s="321">
        <v>2</v>
      </c>
      <c r="T21" s="320" t="s">
        <v>1219</v>
      </c>
      <c r="U21" s="345">
        <v>18</v>
      </c>
      <c r="V21" s="344" t="s">
        <v>1220</v>
      </c>
      <c r="W21" s="321">
        <v>8</v>
      </c>
      <c r="X21" s="320" t="s">
        <v>1220</v>
      </c>
      <c r="Y21" s="348">
        <v>15</v>
      </c>
      <c r="Z21" s="349" t="s">
        <v>1221</v>
      </c>
      <c r="AA21" s="431">
        <f>SUM(C25:Z25)</f>
        <v>176</v>
      </c>
      <c r="AB21" s="445">
        <v>175</v>
      </c>
      <c r="AC21" s="419" t="s">
        <v>3</v>
      </c>
    </row>
    <row r="22" spans="1:29" ht="13.9" customHeight="1" x14ac:dyDescent="0.15">
      <c r="A22" s="423"/>
      <c r="B22" s="400"/>
      <c r="C22" s="333">
        <v>6</v>
      </c>
      <c r="D22" s="334" t="s">
        <v>1222</v>
      </c>
      <c r="E22" s="350">
        <v>2</v>
      </c>
      <c r="F22" s="334" t="s">
        <v>1223</v>
      </c>
      <c r="G22" s="350">
        <v>10</v>
      </c>
      <c r="H22" s="334" t="s">
        <v>1224</v>
      </c>
      <c r="I22" s="294">
        <v>2</v>
      </c>
      <c r="J22" s="351" t="s">
        <v>1216</v>
      </c>
      <c r="K22" s="26"/>
      <c r="L22" s="27"/>
      <c r="M22" s="352">
        <v>2</v>
      </c>
      <c r="N22" s="351" t="s">
        <v>1225</v>
      </c>
      <c r="O22" s="350">
        <v>6</v>
      </c>
      <c r="P22" s="334" t="s">
        <v>1226</v>
      </c>
      <c r="Q22" s="352">
        <v>1</v>
      </c>
      <c r="R22" s="351" t="s">
        <v>1227</v>
      </c>
      <c r="S22" s="350">
        <v>2</v>
      </c>
      <c r="T22" s="353" t="s">
        <v>1228</v>
      </c>
      <c r="U22" s="22"/>
      <c r="V22" s="23"/>
      <c r="W22" s="350">
        <v>10</v>
      </c>
      <c r="X22" s="334" t="s">
        <v>1221</v>
      </c>
      <c r="Y22" s="69"/>
      <c r="Z22" s="23"/>
      <c r="AA22" s="432"/>
      <c r="AB22" s="446"/>
      <c r="AC22" s="434"/>
    </row>
    <row r="23" spans="1:29" ht="13.9" customHeight="1" x14ac:dyDescent="0.15">
      <c r="A23" s="423"/>
      <c r="B23" s="400"/>
      <c r="C23" s="333">
        <v>7</v>
      </c>
      <c r="D23" s="334" t="s">
        <v>1229</v>
      </c>
      <c r="E23" s="350">
        <v>5</v>
      </c>
      <c r="F23" s="334" t="s">
        <v>1214</v>
      </c>
      <c r="G23" s="26">
        <v>1</v>
      </c>
      <c r="H23" s="27" t="s">
        <v>1230</v>
      </c>
      <c r="I23" s="294"/>
      <c r="J23" s="351"/>
      <c r="K23" s="26"/>
      <c r="L23" s="27"/>
      <c r="M23" s="352">
        <v>7</v>
      </c>
      <c r="N23" s="354" t="s">
        <v>1217</v>
      </c>
      <c r="O23" s="350">
        <v>4</v>
      </c>
      <c r="P23" s="334" t="s">
        <v>1218</v>
      </c>
      <c r="Q23" s="352">
        <v>9</v>
      </c>
      <c r="R23" s="351" t="s">
        <v>1219</v>
      </c>
      <c r="S23" s="350">
        <v>4</v>
      </c>
      <c r="T23" s="334" t="s">
        <v>1231</v>
      </c>
      <c r="U23" s="22"/>
      <c r="V23" s="23"/>
      <c r="W23" s="26"/>
      <c r="X23" s="27"/>
      <c r="Y23" s="69"/>
      <c r="Z23" s="23"/>
      <c r="AA23" s="432"/>
      <c r="AB23" s="446"/>
      <c r="AC23" s="434"/>
    </row>
    <row r="24" spans="1:29" ht="13.9" customHeight="1" x14ac:dyDescent="0.15">
      <c r="A24" s="423"/>
      <c r="B24" s="400"/>
      <c r="C24" s="333"/>
      <c r="D24" s="334"/>
      <c r="E24" s="26"/>
      <c r="F24" s="27"/>
      <c r="G24" s="26"/>
      <c r="H24" s="27"/>
      <c r="I24" s="294"/>
      <c r="J24" s="351"/>
      <c r="K24" s="26"/>
      <c r="L24" s="27"/>
      <c r="M24" s="22"/>
      <c r="N24" s="23"/>
      <c r="O24" s="26"/>
      <c r="P24" s="27"/>
      <c r="Q24" s="22"/>
      <c r="R24" s="23"/>
      <c r="S24" s="350">
        <v>8</v>
      </c>
      <c r="T24" s="334" t="s">
        <v>1232</v>
      </c>
      <c r="U24" s="22"/>
      <c r="V24" s="23"/>
      <c r="W24" s="26"/>
      <c r="X24" s="27"/>
      <c r="Y24" s="69"/>
      <c r="Z24" s="23"/>
      <c r="AA24" s="432"/>
      <c r="AB24" s="446"/>
      <c r="AC24" s="434"/>
    </row>
    <row r="25" spans="1:29" ht="13.9" customHeight="1" thickBot="1" x14ac:dyDescent="0.2">
      <c r="A25" s="444"/>
      <c r="B25" s="401"/>
      <c r="C25" s="657">
        <f>SUM(C21:C24)</f>
        <v>15</v>
      </c>
      <c r="D25" s="658"/>
      <c r="E25" s="657">
        <f>SUM(E21:E24)</f>
        <v>17</v>
      </c>
      <c r="F25" s="658"/>
      <c r="G25" s="657">
        <f>SUM(G21:G24)</f>
        <v>17</v>
      </c>
      <c r="H25" s="658"/>
      <c r="I25" s="655">
        <f>SUM(I21:I24)</f>
        <v>13</v>
      </c>
      <c r="J25" s="655"/>
      <c r="K25" s="657">
        <f>SUM(K21:K24)</f>
        <v>0</v>
      </c>
      <c r="L25" s="658"/>
      <c r="M25" s="655">
        <f>SUM(M21:M24)</f>
        <v>16</v>
      </c>
      <c r="N25" s="655"/>
      <c r="O25" s="657">
        <f>SUM(O21:O24)</f>
        <v>16</v>
      </c>
      <c r="P25" s="658"/>
      <c r="Q25" s="655">
        <f>SUM(Q21:Q24)</f>
        <v>15</v>
      </c>
      <c r="R25" s="655"/>
      <c r="S25" s="638">
        <f>SUM(S21:S24)</f>
        <v>16</v>
      </c>
      <c r="T25" s="639"/>
      <c r="U25" s="655">
        <f>SUM(U21:U24)</f>
        <v>18</v>
      </c>
      <c r="V25" s="655"/>
      <c r="W25" s="657">
        <f>SUM(W21:W24)</f>
        <v>18</v>
      </c>
      <c r="X25" s="658"/>
      <c r="Y25" s="655">
        <f>SUM(Y21:Y24)</f>
        <v>15</v>
      </c>
      <c r="Z25" s="656"/>
      <c r="AA25" s="432"/>
      <c r="AB25" s="447"/>
      <c r="AC25" s="420"/>
    </row>
    <row r="26" spans="1:29" ht="13.9" customHeight="1" x14ac:dyDescent="0.15">
      <c r="A26" s="422" t="s">
        <v>4</v>
      </c>
      <c r="B26" s="400">
        <v>105</v>
      </c>
      <c r="C26" s="274">
        <v>10</v>
      </c>
      <c r="D26" s="21" t="s">
        <v>1233</v>
      </c>
      <c r="E26" s="20">
        <v>5</v>
      </c>
      <c r="F26" s="21" t="s">
        <v>1234</v>
      </c>
      <c r="G26" s="20">
        <v>5</v>
      </c>
      <c r="H26" s="21" t="s">
        <v>1235</v>
      </c>
      <c r="I26" s="244">
        <v>5</v>
      </c>
      <c r="J26" s="17" t="s">
        <v>1236</v>
      </c>
      <c r="K26" s="20"/>
      <c r="L26" s="21"/>
      <c r="M26" s="16">
        <v>7</v>
      </c>
      <c r="N26" s="17" t="s">
        <v>1237</v>
      </c>
      <c r="O26" s="20">
        <v>8</v>
      </c>
      <c r="P26" s="21" t="s">
        <v>1238</v>
      </c>
      <c r="Q26" s="16">
        <v>8</v>
      </c>
      <c r="R26" s="17" t="s">
        <v>1239</v>
      </c>
      <c r="S26" s="274">
        <v>9.6666000000000007</v>
      </c>
      <c r="T26" s="277" t="s">
        <v>1240</v>
      </c>
      <c r="U26" s="16">
        <v>5</v>
      </c>
      <c r="V26" s="355" t="s">
        <v>1241</v>
      </c>
      <c r="W26" s="20">
        <v>8</v>
      </c>
      <c r="X26" s="356" t="s">
        <v>1241</v>
      </c>
      <c r="Y26" s="244">
        <v>8</v>
      </c>
      <c r="Z26" s="17" t="s">
        <v>1242</v>
      </c>
      <c r="AA26" s="431">
        <f>SUM(C30:Z30)</f>
        <v>109.6666</v>
      </c>
      <c r="AB26" s="446">
        <v>105</v>
      </c>
      <c r="AC26" s="433" t="s">
        <v>4</v>
      </c>
    </row>
    <row r="27" spans="1:29" ht="13.9" customHeight="1" x14ac:dyDescent="0.15">
      <c r="A27" s="423"/>
      <c r="B27" s="400"/>
      <c r="C27" s="114"/>
      <c r="D27" s="27"/>
      <c r="E27" s="26">
        <v>6</v>
      </c>
      <c r="F27" s="27" t="s">
        <v>1243</v>
      </c>
      <c r="G27" s="26">
        <v>5</v>
      </c>
      <c r="H27" s="27" t="s">
        <v>1244</v>
      </c>
      <c r="I27" s="69">
        <v>3</v>
      </c>
      <c r="J27" s="23" t="s">
        <v>1237</v>
      </c>
      <c r="K27" s="26"/>
      <c r="L27" s="27"/>
      <c r="M27" s="22">
        <v>5</v>
      </c>
      <c r="N27" s="357" t="s">
        <v>1238</v>
      </c>
      <c r="O27" s="26">
        <v>4</v>
      </c>
      <c r="P27" s="27" t="s">
        <v>1239</v>
      </c>
      <c r="Q27" s="22"/>
      <c r="R27" s="23"/>
      <c r="S27" s="114"/>
      <c r="T27" s="278"/>
      <c r="U27" s="22"/>
      <c r="V27" s="23"/>
      <c r="W27" s="26">
        <v>2</v>
      </c>
      <c r="X27" s="27" t="s">
        <v>1245</v>
      </c>
      <c r="Y27" s="69"/>
      <c r="Z27" s="23"/>
      <c r="AA27" s="432"/>
      <c r="AB27" s="446"/>
      <c r="AC27" s="434"/>
    </row>
    <row r="28" spans="1:29" ht="13.9" customHeight="1" x14ac:dyDescent="0.15">
      <c r="A28" s="423"/>
      <c r="B28" s="400"/>
      <c r="C28" s="114"/>
      <c r="D28" s="27"/>
      <c r="E28" s="26"/>
      <c r="F28" s="27"/>
      <c r="G28" s="26">
        <v>6</v>
      </c>
      <c r="H28" s="27" t="s">
        <v>1246</v>
      </c>
      <c r="I28" s="69"/>
      <c r="J28" s="23"/>
      <c r="K28" s="26"/>
      <c r="L28" s="27"/>
      <c r="M28" s="22"/>
      <c r="N28" s="23"/>
      <c r="O28" s="26"/>
      <c r="P28" s="27"/>
      <c r="Q28" s="22"/>
      <c r="R28" s="23"/>
      <c r="S28" s="114"/>
      <c r="T28" s="278"/>
      <c r="U28" s="22"/>
      <c r="V28" s="23"/>
      <c r="W28" s="26"/>
      <c r="X28" s="27"/>
      <c r="Y28" s="69"/>
      <c r="Z28" s="23"/>
      <c r="AA28" s="432"/>
      <c r="AB28" s="446"/>
      <c r="AC28" s="434"/>
    </row>
    <row r="29" spans="1:29" ht="13.9" customHeight="1" x14ac:dyDescent="0.15">
      <c r="A29" s="423"/>
      <c r="B29" s="400"/>
      <c r="C29" s="114"/>
      <c r="D29" s="27"/>
      <c r="E29" s="26"/>
      <c r="F29" s="27"/>
      <c r="G29" s="26"/>
      <c r="H29" s="27"/>
      <c r="I29" s="69"/>
      <c r="J29" s="23"/>
      <c r="K29" s="26"/>
      <c r="L29" s="27"/>
      <c r="M29" s="22"/>
      <c r="N29" s="23"/>
      <c r="O29" s="26"/>
      <c r="P29" s="27"/>
      <c r="Q29" s="22"/>
      <c r="R29" s="23"/>
      <c r="S29" s="114"/>
      <c r="T29" s="278"/>
      <c r="U29" s="22"/>
      <c r="V29" s="23"/>
      <c r="W29" s="26"/>
      <c r="X29" s="27"/>
      <c r="Y29" s="69"/>
      <c r="Z29" s="23"/>
      <c r="AA29" s="432"/>
      <c r="AB29" s="446"/>
      <c r="AC29" s="434"/>
    </row>
    <row r="30" spans="1:29" ht="13.9" customHeight="1" thickBot="1" x14ac:dyDescent="0.2">
      <c r="A30" s="424"/>
      <c r="B30" s="400"/>
      <c r="C30" s="638">
        <f>SUM(C26:C29)</f>
        <v>10</v>
      </c>
      <c r="D30" s="639"/>
      <c r="E30" s="638">
        <f>SUM(E26:E29)</f>
        <v>11</v>
      </c>
      <c r="F30" s="639"/>
      <c r="G30" s="638">
        <f>SUM(G26:G29)</f>
        <v>16</v>
      </c>
      <c r="H30" s="639"/>
      <c r="I30" s="636">
        <f>SUM(I26:I29)</f>
        <v>8</v>
      </c>
      <c r="J30" s="636"/>
      <c r="K30" s="638">
        <f>SUM(K26:K29)</f>
        <v>0</v>
      </c>
      <c r="L30" s="639"/>
      <c r="M30" s="636">
        <f>SUM(M26:M29)</f>
        <v>12</v>
      </c>
      <c r="N30" s="636"/>
      <c r="O30" s="638">
        <f>SUM(O26:O29)</f>
        <v>12</v>
      </c>
      <c r="P30" s="639"/>
      <c r="Q30" s="636">
        <f>SUM(Q26:Q29)</f>
        <v>8</v>
      </c>
      <c r="R30" s="636"/>
      <c r="S30" s="589">
        <f>SUM(S26:S29)</f>
        <v>9.6666000000000007</v>
      </c>
      <c r="T30" s="582"/>
      <c r="U30" s="636">
        <f>SUM(U26:U29)</f>
        <v>5</v>
      </c>
      <c r="V30" s="636"/>
      <c r="W30" s="638">
        <f>SUM(W26:W29)</f>
        <v>10</v>
      </c>
      <c r="X30" s="639"/>
      <c r="Y30" s="638">
        <f>SUM(Y26:Y29)</f>
        <v>8</v>
      </c>
      <c r="Z30" s="639"/>
      <c r="AA30" s="432"/>
      <c r="AB30" s="446"/>
      <c r="AC30" s="414"/>
    </row>
    <row r="31" spans="1:29" ht="13.9" customHeight="1" x14ac:dyDescent="0.15">
      <c r="A31" s="421" t="s">
        <v>6</v>
      </c>
      <c r="B31" s="427">
        <v>50</v>
      </c>
      <c r="C31" s="274">
        <v>2</v>
      </c>
      <c r="D31" s="21" t="s">
        <v>1247</v>
      </c>
      <c r="E31" s="20">
        <v>3</v>
      </c>
      <c r="F31" s="21" t="s">
        <v>1248</v>
      </c>
      <c r="G31" s="20">
        <v>2</v>
      </c>
      <c r="H31" s="21" t="s">
        <v>1034</v>
      </c>
      <c r="I31" s="244">
        <v>2</v>
      </c>
      <c r="J31" s="17" t="s">
        <v>369</v>
      </c>
      <c r="K31" s="20"/>
      <c r="L31" s="21"/>
      <c r="M31" s="16">
        <v>4</v>
      </c>
      <c r="N31" s="17" t="s">
        <v>1249</v>
      </c>
      <c r="O31" s="20">
        <v>3</v>
      </c>
      <c r="P31" s="21" t="s">
        <v>1038</v>
      </c>
      <c r="Q31" s="16">
        <v>3</v>
      </c>
      <c r="R31" s="17" t="s">
        <v>1250</v>
      </c>
      <c r="S31" s="20">
        <v>4</v>
      </c>
      <c r="T31" s="21" t="s">
        <v>1251</v>
      </c>
      <c r="U31" s="16">
        <v>4</v>
      </c>
      <c r="V31" s="17" t="s">
        <v>1041</v>
      </c>
      <c r="W31" s="20">
        <v>4</v>
      </c>
      <c r="X31" s="21" t="s">
        <v>1042</v>
      </c>
      <c r="Y31" s="244">
        <v>3</v>
      </c>
      <c r="Z31" s="358" t="s">
        <v>1042</v>
      </c>
      <c r="AA31" s="431">
        <f>SUM(C35:Z35)</f>
        <v>50</v>
      </c>
      <c r="AB31" s="445">
        <v>50</v>
      </c>
      <c r="AC31" s="419" t="s">
        <v>6</v>
      </c>
    </row>
    <row r="32" spans="1:29" ht="13.9" customHeight="1" x14ac:dyDescent="0.15">
      <c r="A32" s="423"/>
      <c r="B32" s="400"/>
      <c r="C32" s="114">
        <v>2</v>
      </c>
      <c r="D32" s="27" t="s">
        <v>369</v>
      </c>
      <c r="E32" s="26">
        <v>3</v>
      </c>
      <c r="F32" s="27" t="s">
        <v>1034</v>
      </c>
      <c r="G32" s="26">
        <v>2</v>
      </c>
      <c r="H32" s="27" t="s">
        <v>369</v>
      </c>
      <c r="I32" s="69">
        <v>1</v>
      </c>
      <c r="J32" s="23" t="s">
        <v>1252</v>
      </c>
      <c r="K32" s="26"/>
      <c r="L32" s="27"/>
      <c r="M32" s="22"/>
      <c r="N32" s="23"/>
      <c r="O32" s="26">
        <v>2</v>
      </c>
      <c r="P32" s="27" t="s">
        <v>1040</v>
      </c>
      <c r="Q32" s="22">
        <v>2</v>
      </c>
      <c r="R32" s="23" t="s">
        <v>1253</v>
      </c>
      <c r="S32" s="26"/>
      <c r="T32" s="27"/>
      <c r="U32" s="22">
        <v>1</v>
      </c>
      <c r="V32" s="23" t="s">
        <v>1042</v>
      </c>
      <c r="W32" s="26"/>
      <c r="X32" s="27"/>
      <c r="Y32" s="69"/>
      <c r="Z32" s="23"/>
      <c r="AA32" s="432"/>
      <c r="AB32" s="446"/>
      <c r="AC32" s="434"/>
    </row>
    <row r="33" spans="1:29" ht="13.9" customHeight="1" x14ac:dyDescent="0.15">
      <c r="A33" s="423"/>
      <c r="B33" s="400"/>
      <c r="C33" s="114">
        <v>1</v>
      </c>
      <c r="D33" s="27" t="s">
        <v>841</v>
      </c>
      <c r="E33" s="26"/>
      <c r="F33" s="27"/>
      <c r="G33" s="26">
        <v>2</v>
      </c>
      <c r="H33" s="27" t="s">
        <v>1035</v>
      </c>
      <c r="I33" s="69"/>
      <c r="J33" s="23"/>
      <c r="K33" s="26"/>
      <c r="L33" s="27"/>
      <c r="M33" s="22"/>
      <c r="N33" s="23"/>
      <c r="O33" s="26"/>
      <c r="P33" s="27"/>
      <c r="Q33" s="22"/>
      <c r="R33" s="23"/>
      <c r="S33" s="26"/>
      <c r="T33" s="27"/>
      <c r="U33" s="22"/>
      <c r="V33" s="23"/>
      <c r="W33" s="26"/>
      <c r="X33" s="27"/>
      <c r="Y33" s="69"/>
      <c r="Z33" s="23"/>
      <c r="AA33" s="432"/>
      <c r="AB33" s="446"/>
      <c r="AC33" s="434"/>
    </row>
    <row r="34" spans="1:29" ht="13.9" customHeight="1" x14ac:dyDescent="0.15">
      <c r="A34" s="423"/>
      <c r="B34" s="400"/>
      <c r="C34" s="114"/>
      <c r="D34" s="27"/>
      <c r="E34" s="26"/>
      <c r="F34" s="27"/>
      <c r="G34" s="26"/>
      <c r="H34" s="27"/>
      <c r="I34" s="69"/>
      <c r="J34" s="23"/>
      <c r="K34" s="26"/>
      <c r="L34" s="27"/>
      <c r="M34" s="22"/>
      <c r="N34" s="23"/>
      <c r="O34" s="26"/>
      <c r="P34" s="27"/>
      <c r="Q34" s="22"/>
      <c r="R34" s="23"/>
      <c r="S34" s="26"/>
      <c r="T34" s="27"/>
      <c r="U34" s="22"/>
      <c r="V34" s="23"/>
      <c r="W34" s="26"/>
      <c r="X34" s="27"/>
      <c r="Y34" s="69"/>
      <c r="Z34" s="23"/>
      <c r="AA34" s="432"/>
      <c r="AB34" s="446"/>
      <c r="AC34" s="434"/>
    </row>
    <row r="35" spans="1:29" ht="13.9" customHeight="1" thickBot="1" x14ac:dyDescent="0.2">
      <c r="A35" s="444"/>
      <c r="B35" s="401"/>
      <c r="C35" s="638">
        <f>SUM(C31:C34)</f>
        <v>5</v>
      </c>
      <c r="D35" s="639"/>
      <c r="E35" s="638">
        <f>SUM(E31:E34)</f>
        <v>6</v>
      </c>
      <c r="F35" s="639"/>
      <c r="G35" s="638">
        <f>SUM(G31:G34)</f>
        <v>6</v>
      </c>
      <c r="H35" s="639"/>
      <c r="I35" s="636">
        <f>SUM(I31:I34)</f>
        <v>3</v>
      </c>
      <c r="J35" s="636"/>
      <c r="K35" s="638">
        <f>SUM(K31:K34)</f>
        <v>0</v>
      </c>
      <c r="L35" s="639"/>
      <c r="M35" s="636">
        <f>SUM(M31:M34)</f>
        <v>4</v>
      </c>
      <c r="N35" s="636"/>
      <c r="O35" s="638">
        <f>SUM(O31:O34)</f>
        <v>5</v>
      </c>
      <c r="P35" s="639"/>
      <c r="Q35" s="636">
        <f>SUM(Q31:Q34)</f>
        <v>5</v>
      </c>
      <c r="R35" s="636"/>
      <c r="S35" s="638">
        <f>SUM(S31:S34)</f>
        <v>4</v>
      </c>
      <c r="T35" s="639"/>
      <c r="U35" s="636">
        <f>SUM(U31:U34)</f>
        <v>5</v>
      </c>
      <c r="V35" s="636"/>
      <c r="W35" s="638">
        <f>SUM(W31:W34)</f>
        <v>4</v>
      </c>
      <c r="X35" s="639"/>
      <c r="Y35" s="636">
        <f>SUM(Y31:Y34)</f>
        <v>3</v>
      </c>
      <c r="Z35" s="637"/>
      <c r="AA35" s="432"/>
      <c r="AB35" s="447"/>
      <c r="AC35" s="420"/>
    </row>
    <row r="36" spans="1:29" ht="13.9" customHeight="1" x14ac:dyDescent="0.15">
      <c r="A36" s="422" t="s">
        <v>18</v>
      </c>
      <c r="B36" s="400">
        <v>50</v>
      </c>
      <c r="C36" s="319">
        <v>2</v>
      </c>
      <c r="D36" s="320" t="s">
        <v>1254</v>
      </c>
      <c r="E36" s="321">
        <v>2</v>
      </c>
      <c r="F36" s="320" t="s">
        <v>1255</v>
      </c>
      <c r="G36" s="321">
        <v>2</v>
      </c>
      <c r="H36" s="320" t="s">
        <v>1256</v>
      </c>
      <c r="I36" s="290">
        <v>2</v>
      </c>
      <c r="J36" s="344" t="s">
        <v>1257</v>
      </c>
      <c r="K36" s="20"/>
      <c r="L36" s="21"/>
      <c r="M36" s="345">
        <v>4</v>
      </c>
      <c r="N36" s="344" t="s">
        <v>1258</v>
      </c>
      <c r="O36" s="321">
        <v>2</v>
      </c>
      <c r="P36" s="320" t="s">
        <v>1259</v>
      </c>
      <c r="Q36" s="345">
        <v>6</v>
      </c>
      <c r="R36" s="344" t="s">
        <v>1260</v>
      </c>
      <c r="S36" s="321">
        <v>4</v>
      </c>
      <c r="T36" s="320" t="s">
        <v>1261</v>
      </c>
      <c r="U36" s="345">
        <v>6</v>
      </c>
      <c r="V36" s="344" t="s">
        <v>1262</v>
      </c>
      <c r="W36" s="321">
        <v>6</v>
      </c>
      <c r="X36" s="320" t="s">
        <v>1263</v>
      </c>
      <c r="Y36" s="290">
        <v>2</v>
      </c>
      <c r="Z36" s="359" t="s">
        <v>1263</v>
      </c>
      <c r="AA36" s="431">
        <f>SUM(C40:Z40)</f>
        <v>50</v>
      </c>
      <c r="AB36" s="446">
        <v>50</v>
      </c>
      <c r="AC36" s="433" t="s">
        <v>18</v>
      </c>
    </row>
    <row r="37" spans="1:29" ht="13.9" customHeight="1" x14ac:dyDescent="0.15">
      <c r="A37" s="423"/>
      <c r="B37" s="400"/>
      <c r="C37" s="333">
        <v>2</v>
      </c>
      <c r="D37" s="334" t="s">
        <v>1264</v>
      </c>
      <c r="E37" s="350">
        <v>2</v>
      </c>
      <c r="F37" s="334" t="s">
        <v>1265</v>
      </c>
      <c r="G37" s="350">
        <v>2</v>
      </c>
      <c r="H37" s="334" t="s">
        <v>1266</v>
      </c>
      <c r="I37" s="294"/>
      <c r="J37" s="351"/>
      <c r="K37" s="26"/>
      <c r="L37" s="27"/>
      <c r="M37" s="352"/>
      <c r="N37" s="351"/>
      <c r="O37" s="350">
        <v>2</v>
      </c>
      <c r="P37" s="334" t="s">
        <v>1267</v>
      </c>
      <c r="Q37" s="352"/>
      <c r="R37" s="351"/>
      <c r="S37" s="350"/>
      <c r="T37" s="334"/>
      <c r="U37" s="352"/>
      <c r="V37" s="351"/>
      <c r="W37" s="350"/>
      <c r="X37" s="334"/>
      <c r="Y37" s="294"/>
      <c r="Z37" s="351"/>
      <c r="AA37" s="432"/>
      <c r="AB37" s="446"/>
      <c r="AC37" s="434"/>
    </row>
    <row r="38" spans="1:29" ht="13.9" customHeight="1" x14ac:dyDescent="0.15">
      <c r="A38" s="423"/>
      <c r="B38" s="400"/>
      <c r="C38" s="333"/>
      <c r="D38" s="334"/>
      <c r="E38" s="350">
        <v>2</v>
      </c>
      <c r="F38" s="334" t="s">
        <v>1268</v>
      </c>
      <c r="G38" s="350"/>
      <c r="H38" s="334"/>
      <c r="I38" s="294"/>
      <c r="J38" s="351"/>
      <c r="K38" s="26"/>
      <c r="L38" s="27"/>
      <c r="M38" s="352"/>
      <c r="N38" s="351"/>
      <c r="O38" s="350">
        <v>2</v>
      </c>
      <c r="P38" s="334" t="s">
        <v>1269</v>
      </c>
      <c r="Q38" s="352"/>
      <c r="R38" s="351"/>
      <c r="S38" s="350"/>
      <c r="T38" s="334"/>
      <c r="U38" s="352"/>
      <c r="V38" s="351"/>
      <c r="W38" s="350"/>
      <c r="X38" s="334"/>
      <c r="Y38" s="294"/>
      <c r="Z38" s="351"/>
      <c r="AA38" s="432"/>
      <c r="AB38" s="446"/>
      <c r="AC38" s="434"/>
    </row>
    <row r="39" spans="1:29" ht="13.9" customHeight="1" x14ac:dyDescent="0.15">
      <c r="A39" s="423"/>
      <c r="B39" s="400"/>
      <c r="C39" s="114"/>
      <c r="D39" s="27"/>
      <c r="E39" s="26"/>
      <c r="F39" s="27"/>
      <c r="G39" s="26"/>
      <c r="H39" s="27"/>
      <c r="I39" s="69"/>
      <c r="J39" s="23"/>
      <c r="K39" s="26"/>
      <c r="L39" s="27"/>
      <c r="M39" s="22"/>
      <c r="N39" s="23"/>
      <c r="O39" s="26"/>
      <c r="P39" s="27"/>
      <c r="Q39" s="22"/>
      <c r="R39" s="23"/>
      <c r="S39" s="26"/>
      <c r="T39" s="27"/>
      <c r="U39" s="22"/>
      <c r="V39" s="23"/>
      <c r="W39" s="26"/>
      <c r="X39" s="27"/>
      <c r="Y39" s="69"/>
      <c r="Z39" s="23"/>
      <c r="AA39" s="432"/>
      <c r="AB39" s="446"/>
      <c r="AC39" s="434"/>
    </row>
    <row r="40" spans="1:29" ht="13.9" customHeight="1" thickBot="1" x14ac:dyDescent="0.2">
      <c r="A40" s="424"/>
      <c r="B40" s="400"/>
      <c r="C40" s="638">
        <f>SUM(C36:C39)</f>
        <v>4</v>
      </c>
      <c r="D40" s="639"/>
      <c r="E40" s="638">
        <f>SUM(E36:E39)</f>
        <v>6</v>
      </c>
      <c r="F40" s="639"/>
      <c r="G40" s="638">
        <f>SUM(G36:G39)</f>
        <v>4</v>
      </c>
      <c r="H40" s="639"/>
      <c r="I40" s="636">
        <f>SUM(I36:I39)</f>
        <v>2</v>
      </c>
      <c r="J40" s="636"/>
      <c r="K40" s="638">
        <f>SUM(K36:K39)</f>
        <v>0</v>
      </c>
      <c r="L40" s="639"/>
      <c r="M40" s="636">
        <f>SUM(M36:M39)</f>
        <v>4</v>
      </c>
      <c r="N40" s="636"/>
      <c r="O40" s="638">
        <f>SUM(O36:O39)</f>
        <v>6</v>
      </c>
      <c r="P40" s="639"/>
      <c r="Q40" s="636">
        <f>SUM(Q36:Q39)</f>
        <v>6</v>
      </c>
      <c r="R40" s="636"/>
      <c r="S40" s="638">
        <f>SUM(S36:S39)</f>
        <v>4</v>
      </c>
      <c r="T40" s="639"/>
      <c r="U40" s="636">
        <f>SUM(U36:U39)</f>
        <v>6</v>
      </c>
      <c r="V40" s="636"/>
      <c r="W40" s="638">
        <f>SUM(W36:W39)</f>
        <v>6</v>
      </c>
      <c r="X40" s="639"/>
      <c r="Y40" s="636">
        <f>SUM(Y36:Y39)</f>
        <v>2</v>
      </c>
      <c r="Z40" s="637"/>
      <c r="AA40" s="432"/>
      <c r="AB40" s="446"/>
      <c r="AC40" s="414"/>
    </row>
    <row r="41" spans="1:29" ht="13.9" customHeight="1" x14ac:dyDescent="0.15">
      <c r="A41" s="421" t="s">
        <v>19</v>
      </c>
      <c r="B41" s="427">
        <v>55</v>
      </c>
      <c r="C41" s="319">
        <v>2</v>
      </c>
      <c r="D41" s="320" t="s">
        <v>1270</v>
      </c>
      <c r="E41" s="321">
        <v>6</v>
      </c>
      <c r="F41" s="320" t="s">
        <v>1271</v>
      </c>
      <c r="G41" s="321">
        <v>8</v>
      </c>
      <c r="H41" s="320" t="s">
        <v>1272</v>
      </c>
      <c r="I41" s="290">
        <v>2</v>
      </c>
      <c r="J41" s="344" t="s">
        <v>1273</v>
      </c>
      <c r="K41" s="20"/>
      <c r="L41" s="21"/>
      <c r="M41" s="345">
        <v>4</v>
      </c>
      <c r="N41" s="344" t="s">
        <v>1273</v>
      </c>
      <c r="O41" s="321">
        <v>6</v>
      </c>
      <c r="P41" s="320" t="s">
        <v>1274</v>
      </c>
      <c r="Q41" s="345">
        <v>4</v>
      </c>
      <c r="R41" s="344" t="s">
        <v>1275</v>
      </c>
      <c r="S41" s="321">
        <v>4</v>
      </c>
      <c r="T41" s="320" t="s">
        <v>1272</v>
      </c>
      <c r="U41" s="345">
        <v>4</v>
      </c>
      <c r="V41" s="344" t="s">
        <v>1276</v>
      </c>
      <c r="W41" s="321">
        <v>4</v>
      </c>
      <c r="X41" s="320" t="s">
        <v>1276</v>
      </c>
      <c r="Y41" s="290">
        <v>3</v>
      </c>
      <c r="Z41" s="344" t="s">
        <v>1277</v>
      </c>
      <c r="AA41" s="431">
        <f>SUM(C45:Z45)</f>
        <v>55</v>
      </c>
      <c r="AB41" s="445">
        <v>55</v>
      </c>
      <c r="AC41" s="419" t="s">
        <v>19</v>
      </c>
    </row>
    <row r="42" spans="1:29" ht="13.9" customHeight="1" x14ac:dyDescent="0.15">
      <c r="A42" s="423"/>
      <c r="B42" s="400"/>
      <c r="C42" s="333">
        <v>2</v>
      </c>
      <c r="D42" s="334" t="s">
        <v>1271</v>
      </c>
      <c r="E42" s="350"/>
      <c r="F42" s="334"/>
      <c r="G42" s="350"/>
      <c r="H42" s="334"/>
      <c r="I42" s="294"/>
      <c r="J42" s="351"/>
      <c r="K42" s="26"/>
      <c r="L42" s="27"/>
      <c r="M42" s="352"/>
      <c r="N42" s="351"/>
      <c r="O42" s="350"/>
      <c r="P42" s="334"/>
      <c r="Q42" s="352"/>
      <c r="R42" s="351"/>
      <c r="S42" s="350"/>
      <c r="T42" s="334"/>
      <c r="U42" s="352">
        <v>2</v>
      </c>
      <c r="V42" s="351" t="s">
        <v>1278</v>
      </c>
      <c r="W42" s="350">
        <v>2</v>
      </c>
      <c r="X42" s="334" t="s">
        <v>1277</v>
      </c>
      <c r="Y42" s="294">
        <v>2</v>
      </c>
      <c r="Z42" s="351" t="s">
        <v>1279</v>
      </c>
      <c r="AA42" s="432"/>
      <c r="AB42" s="446"/>
      <c r="AC42" s="434"/>
    </row>
    <row r="43" spans="1:29" ht="13.9" customHeight="1" x14ac:dyDescent="0.15">
      <c r="A43" s="423"/>
      <c r="B43" s="400"/>
      <c r="C43" s="114"/>
      <c r="D43" s="27"/>
      <c r="E43" s="26"/>
      <c r="F43" s="27"/>
      <c r="G43" s="26"/>
      <c r="H43" s="27"/>
      <c r="I43" s="69"/>
      <c r="J43" s="23"/>
      <c r="K43" s="26"/>
      <c r="L43" s="27"/>
      <c r="M43" s="22"/>
      <c r="N43" s="23"/>
      <c r="O43" s="26"/>
      <c r="P43" s="27"/>
      <c r="Q43" s="22"/>
      <c r="R43" s="23"/>
      <c r="S43" s="26"/>
      <c r="T43" s="27"/>
      <c r="U43" s="22"/>
      <c r="V43" s="23"/>
      <c r="W43" s="26"/>
      <c r="X43" s="27"/>
      <c r="Y43" s="69"/>
      <c r="Z43" s="23"/>
      <c r="AA43" s="432"/>
      <c r="AB43" s="446"/>
      <c r="AC43" s="434"/>
    </row>
    <row r="44" spans="1:29" ht="13.9" customHeight="1" x14ac:dyDescent="0.15">
      <c r="A44" s="423"/>
      <c r="B44" s="400"/>
      <c r="C44" s="114"/>
      <c r="D44" s="27"/>
      <c r="E44" s="26"/>
      <c r="F44" s="27"/>
      <c r="G44" s="26"/>
      <c r="H44" s="27"/>
      <c r="I44" s="69"/>
      <c r="J44" s="23"/>
      <c r="K44" s="26"/>
      <c r="L44" s="27"/>
      <c r="M44" s="22"/>
      <c r="N44" s="23"/>
      <c r="O44" s="26"/>
      <c r="P44" s="27"/>
      <c r="Q44" s="22"/>
      <c r="R44" s="23"/>
      <c r="S44" s="26"/>
      <c r="T44" s="27"/>
      <c r="U44" s="22"/>
      <c r="V44" s="23"/>
      <c r="W44" s="26"/>
      <c r="X44" s="27"/>
      <c r="Y44" s="69"/>
      <c r="Z44" s="23"/>
      <c r="AA44" s="432"/>
      <c r="AB44" s="446"/>
      <c r="AC44" s="434"/>
    </row>
    <row r="45" spans="1:29" ht="13.9" customHeight="1" thickBot="1" x14ac:dyDescent="0.2">
      <c r="A45" s="444"/>
      <c r="B45" s="401"/>
      <c r="C45" s="638">
        <f>SUM(C41:C44)</f>
        <v>4</v>
      </c>
      <c r="D45" s="639"/>
      <c r="E45" s="638">
        <f>SUM(E41:E44)</f>
        <v>6</v>
      </c>
      <c r="F45" s="639"/>
      <c r="G45" s="638">
        <f>SUM(G41:G44)</f>
        <v>8</v>
      </c>
      <c r="H45" s="639"/>
      <c r="I45" s="636">
        <f>SUM(I41:I44)</f>
        <v>2</v>
      </c>
      <c r="J45" s="636"/>
      <c r="K45" s="638">
        <f>SUM(K41:K44)</f>
        <v>0</v>
      </c>
      <c r="L45" s="639"/>
      <c r="M45" s="636">
        <f>SUM(M41:M44)</f>
        <v>4</v>
      </c>
      <c r="N45" s="636"/>
      <c r="O45" s="638">
        <f>SUM(O41:O44)</f>
        <v>6</v>
      </c>
      <c r="P45" s="639"/>
      <c r="Q45" s="636">
        <f>SUM(Q41:Q44)</f>
        <v>4</v>
      </c>
      <c r="R45" s="636"/>
      <c r="S45" s="638">
        <f>SUM(S41:S44)</f>
        <v>4</v>
      </c>
      <c r="T45" s="639"/>
      <c r="U45" s="636">
        <f>SUM(U41:U44)</f>
        <v>6</v>
      </c>
      <c r="V45" s="636"/>
      <c r="W45" s="638">
        <f>SUM(W41:W44)</f>
        <v>6</v>
      </c>
      <c r="X45" s="639"/>
      <c r="Y45" s="636">
        <f>SUM(Y41:Y44)</f>
        <v>5</v>
      </c>
      <c r="Z45" s="637"/>
      <c r="AA45" s="432"/>
      <c r="AB45" s="447"/>
      <c r="AC45" s="420"/>
    </row>
    <row r="46" spans="1:29" ht="13.9" customHeight="1" x14ac:dyDescent="0.15">
      <c r="A46" s="422" t="s">
        <v>7</v>
      </c>
      <c r="B46" s="400">
        <v>90</v>
      </c>
      <c r="C46" s="360">
        <v>4</v>
      </c>
      <c r="D46" s="361" t="s">
        <v>1280</v>
      </c>
      <c r="E46" s="362">
        <v>6</v>
      </c>
      <c r="F46" s="363" t="s">
        <v>1281</v>
      </c>
      <c r="G46" s="362">
        <v>2</v>
      </c>
      <c r="H46" s="361" t="s">
        <v>647</v>
      </c>
      <c r="I46" s="364">
        <v>4</v>
      </c>
      <c r="J46" s="365" t="s">
        <v>1282</v>
      </c>
      <c r="K46" s="20"/>
      <c r="L46" s="21"/>
      <c r="M46" s="366">
        <v>10</v>
      </c>
      <c r="N46" s="349" t="s">
        <v>657</v>
      </c>
      <c r="O46" s="362">
        <v>4</v>
      </c>
      <c r="P46" s="361" t="s">
        <v>1283</v>
      </c>
      <c r="Q46" s="367">
        <v>2</v>
      </c>
      <c r="R46" s="368" t="s">
        <v>1284</v>
      </c>
      <c r="S46" s="369">
        <v>7</v>
      </c>
      <c r="T46" s="370" t="s">
        <v>1285</v>
      </c>
      <c r="U46" s="366">
        <v>2</v>
      </c>
      <c r="V46" s="365" t="s">
        <v>1286</v>
      </c>
      <c r="W46" s="362">
        <v>2</v>
      </c>
      <c r="X46" s="363" t="s">
        <v>1286</v>
      </c>
      <c r="Y46" s="364">
        <v>6</v>
      </c>
      <c r="Z46" s="371" t="s">
        <v>1287</v>
      </c>
      <c r="AA46" s="431">
        <f>SUM(C50:Z50)</f>
        <v>82</v>
      </c>
      <c r="AB46" s="446">
        <v>90</v>
      </c>
      <c r="AC46" s="433" t="s">
        <v>7</v>
      </c>
    </row>
    <row r="47" spans="1:29" ht="13.9" customHeight="1" x14ac:dyDescent="0.15">
      <c r="A47" s="423"/>
      <c r="B47" s="400"/>
      <c r="C47" s="372">
        <v>1</v>
      </c>
      <c r="D47" s="373" t="s">
        <v>655</v>
      </c>
      <c r="E47" s="369">
        <v>4</v>
      </c>
      <c r="F47" s="373" t="s">
        <v>1288</v>
      </c>
      <c r="G47" s="369">
        <v>6</v>
      </c>
      <c r="H47" s="373" t="s">
        <v>1070</v>
      </c>
      <c r="I47" s="374"/>
      <c r="J47" s="375"/>
      <c r="K47" s="376"/>
      <c r="L47" s="377"/>
      <c r="M47" s="367"/>
      <c r="N47" s="375"/>
      <c r="O47" s="369">
        <v>4</v>
      </c>
      <c r="P47" s="373" t="s">
        <v>1289</v>
      </c>
      <c r="Q47" s="367">
        <v>5</v>
      </c>
      <c r="R47" s="375" t="s">
        <v>661</v>
      </c>
      <c r="S47" s="369"/>
      <c r="T47" s="373"/>
      <c r="U47" s="367"/>
      <c r="V47" s="375"/>
      <c r="W47" s="378">
        <v>2</v>
      </c>
      <c r="X47" s="379" t="s">
        <v>1290</v>
      </c>
      <c r="Y47" s="380"/>
      <c r="Z47" s="380"/>
      <c r="AA47" s="432"/>
      <c r="AB47" s="446"/>
      <c r="AC47" s="434"/>
    </row>
    <row r="48" spans="1:29" ht="13.9" customHeight="1" x14ac:dyDescent="0.15">
      <c r="A48" s="423"/>
      <c r="B48" s="400"/>
      <c r="C48" s="372">
        <v>2</v>
      </c>
      <c r="D48" s="373" t="s">
        <v>1079</v>
      </c>
      <c r="E48" s="369">
        <v>1</v>
      </c>
      <c r="F48" s="373" t="s">
        <v>1074</v>
      </c>
      <c r="G48" s="369">
        <v>4</v>
      </c>
      <c r="H48" s="381" t="s">
        <v>861</v>
      </c>
      <c r="I48" s="374"/>
      <c r="J48" s="375"/>
      <c r="K48" s="376"/>
      <c r="L48" s="377"/>
      <c r="M48" s="367"/>
      <c r="N48" s="375"/>
      <c r="O48" s="369">
        <v>4</v>
      </c>
      <c r="P48" s="373" t="s">
        <v>1291</v>
      </c>
      <c r="Q48" s="367"/>
      <c r="R48" s="375"/>
      <c r="S48" s="369"/>
      <c r="T48" s="373"/>
      <c r="U48" s="367"/>
      <c r="V48" s="375"/>
      <c r="W48" s="369"/>
      <c r="X48" s="373" t="s">
        <v>1292</v>
      </c>
      <c r="Y48" s="382"/>
      <c r="Z48" s="368"/>
      <c r="AA48" s="432"/>
      <c r="AB48" s="446"/>
      <c r="AC48" s="434"/>
    </row>
    <row r="49" spans="1:29" ht="13.9" customHeight="1" x14ac:dyDescent="0.15">
      <c r="A49" s="423"/>
      <c r="B49" s="400"/>
      <c r="C49" s="372"/>
      <c r="D49" s="373"/>
      <c r="E49" s="369"/>
      <c r="F49" s="373" t="s">
        <v>1293</v>
      </c>
      <c r="G49" s="369"/>
      <c r="H49" s="373"/>
      <c r="I49" s="374"/>
      <c r="J49" s="375"/>
      <c r="K49" s="376"/>
      <c r="L49" s="377"/>
      <c r="M49" s="367"/>
      <c r="N49" s="375"/>
      <c r="O49" s="369"/>
      <c r="P49" s="373" t="s">
        <v>1294</v>
      </c>
      <c r="Q49" s="367"/>
      <c r="R49" s="375"/>
      <c r="S49" s="369"/>
      <c r="T49" s="373"/>
      <c r="U49" s="367"/>
      <c r="V49" s="375"/>
      <c r="W49" s="369"/>
      <c r="X49" s="373"/>
      <c r="Y49" s="382"/>
      <c r="Z49" s="368"/>
      <c r="AA49" s="432"/>
      <c r="AB49" s="446"/>
      <c r="AC49" s="434"/>
    </row>
    <row r="50" spans="1:29" ht="13.9" customHeight="1" x14ac:dyDescent="0.15">
      <c r="A50" s="424"/>
      <c r="B50" s="400"/>
      <c r="C50" s="661">
        <f>SUM(C46:C49)</f>
        <v>7</v>
      </c>
      <c r="D50" s="662"/>
      <c r="E50" s="661">
        <f>SUM(E46:E49)</f>
        <v>11</v>
      </c>
      <c r="F50" s="662"/>
      <c r="G50" s="661">
        <f>SUM(G46:G49)</f>
        <v>12</v>
      </c>
      <c r="H50" s="662"/>
      <c r="I50" s="659">
        <f>SUM(I46:I49)</f>
        <v>4</v>
      </c>
      <c r="J50" s="659"/>
      <c r="K50" s="661">
        <f>SUM(K46:K49)</f>
        <v>0</v>
      </c>
      <c r="L50" s="662"/>
      <c r="M50" s="659">
        <f>SUM(M46:M49)</f>
        <v>10</v>
      </c>
      <c r="N50" s="659"/>
      <c r="O50" s="661">
        <f>SUM(O46:O49)</f>
        <v>12</v>
      </c>
      <c r="P50" s="662"/>
      <c r="Q50" s="659">
        <f>SUM(Q46:Q49)</f>
        <v>7</v>
      </c>
      <c r="R50" s="659"/>
      <c r="S50" s="661">
        <f>SUM(S46:S49)</f>
        <v>7</v>
      </c>
      <c r="T50" s="662"/>
      <c r="U50" s="659">
        <f>SUM(U46:U49)</f>
        <v>2</v>
      </c>
      <c r="V50" s="659"/>
      <c r="W50" s="659">
        <f>SUM(W46:W49)</f>
        <v>4</v>
      </c>
      <c r="X50" s="660"/>
      <c r="Y50" s="659">
        <f>SUM(Y46:Y49)</f>
        <v>6</v>
      </c>
      <c r="Z50" s="660"/>
      <c r="AA50" s="432"/>
      <c r="AB50" s="446"/>
      <c r="AC50" s="414"/>
    </row>
    <row r="51" spans="1:29" ht="13.9" customHeight="1" x14ac:dyDescent="0.15">
      <c r="A51" s="552" t="s">
        <v>11</v>
      </c>
      <c r="B51" s="400"/>
      <c r="C51" s="383"/>
      <c r="D51" s="363"/>
      <c r="E51" s="383"/>
      <c r="F51" s="363"/>
      <c r="G51" s="384">
        <v>2</v>
      </c>
      <c r="H51" s="385" t="s">
        <v>1295</v>
      </c>
      <c r="I51" s="364">
        <v>2</v>
      </c>
      <c r="J51" s="349" t="s">
        <v>1296</v>
      </c>
      <c r="K51" s="360"/>
      <c r="L51" s="361"/>
      <c r="M51" s="364"/>
      <c r="N51" s="349"/>
      <c r="O51" s="360"/>
      <c r="P51" s="361"/>
      <c r="Q51" s="364">
        <v>2</v>
      </c>
      <c r="R51" s="349" t="s">
        <v>1297</v>
      </c>
      <c r="S51" s="360">
        <v>2</v>
      </c>
      <c r="T51" s="361" t="s">
        <v>1298</v>
      </c>
      <c r="U51" s="367">
        <v>1</v>
      </c>
      <c r="V51" s="375" t="s">
        <v>1299</v>
      </c>
      <c r="W51" s="383">
        <v>1</v>
      </c>
      <c r="X51" s="363" t="s">
        <v>1300</v>
      </c>
      <c r="Y51" s="386"/>
      <c r="Z51" s="365"/>
      <c r="AA51" s="564">
        <f>SUM(C53:Z53)</f>
        <v>10</v>
      </c>
      <c r="AB51" s="446"/>
      <c r="AC51" s="555" t="s">
        <v>11</v>
      </c>
    </row>
    <row r="52" spans="1:29" ht="13.9" customHeight="1" x14ac:dyDescent="0.15">
      <c r="A52" s="553"/>
      <c r="B52" s="400"/>
      <c r="C52" s="387"/>
      <c r="D52" s="370"/>
      <c r="E52" s="387"/>
      <c r="F52" s="370"/>
      <c r="G52" s="387"/>
      <c r="H52" s="370"/>
      <c r="I52" s="382"/>
      <c r="J52" s="368"/>
      <c r="K52" s="387"/>
      <c r="L52" s="370"/>
      <c r="M52" s="382"/>
      <c r="N52" s="368"/>
      <c r="O52" s="387"/>
      <c r="P52" s="370"/>
      <c r="Q52" s="382"/>
      <c r="R52" s="368"/>
      <c r="S52" s="387"/>
      <c r="T52" s="370"/>
      <c r="U52" s="380"/>
      <c r="V52" s="368"/>
      <c r="W52" s="387"/>
      <c r="X52" s="370"/>
      <c r="Y52" s="382"/>
      <c r="Z52" s="368"/>
      <c r="AA52" s="432"/>
      <c r="AB52" s="446"/>
      <c r="AC52" s="479"/>
    </row>
    <row r="53" spans="1:29" ht="13.9" customHeight="1" thickBot="1" x14ac:dyDescent="0.2">
      <c r="A53" s="554"/>
      <c r="B53" s="400"/>
      <c r="C53" s="638">
        <f>SUM(C51:C52)</f>
        <v>0</v>
      </c>
      <c r="D53" s="639"/>
      <c r="E53" s="638">
        <f>SUM(E51:E52)</f>
        <v>0</v>
      </c>
      <c r="F53" s="639"/>
      <c r="G53" s="638">
        <f>SUM(G51:G52)</f>
        <v>2</v>
      </c>
      <c r="H53" s="639"/>
      <c r="I53" s="636">
        <f>SUM(I51:I52)</f>
        <v>2</v>
      </c>
      <c r="J53" s="636"/>
      <c r="K53" s="638">
        <f>SUM(K51:K52)</f>
        <v>0</v>
      </c>
      <c r="L53" s="639"/>
      <c r="M53" s="636">
        <f>SUM(M51:M52)</f>
        <v>0</v>
      </c>
      <c r="N53" s="636"/>
      <c r="O53" s="638">
        <f>SUM(O51:O52)</f>
        <v>0</v>
      </c>
      <c r="P53" s="639"/>
      <c r="Q53" s="636">
        <f>SUM(Q51:Q52)</f>
        <v>2</v>
      </c>
      <c r="R53" s="636"/>
      <c r="S53" s="638">
        <f>SUM(S51:S52)</f>
        <v>2</v>
      </c>
      <c r="T53" s="639"/>
      <c r="U53" s="636">
        <f>SUM(U51:U52)</f>
        <v>1</v>
      </c>
      <c r="V53" s="636"/>
      <c r="W53" s="638">
        <f>SUM(W51:W52)</f>
        <v>1</v>
      </c>
      <c r="X53" s="639"/>
      <c r="Y53" s="636">
        <f>SUM(Y51:Y52)</f>
        <v>0</v>
      </c>
      <c r="Z53" s="637"/>
      <c r="AA53" s="496"/>
      <c r="AB53" s="446"/>
      <c r="AC53" s="480"/>
    </row>
    <row r="54" spans="1:29" ht="13.9" customHeight="1" x14ac:dyDescent="0.15">
      <c r="A54" s="421" t="s">
        <v>16</v>
      </c>
      <c r="B54" s="427">
        <v>70</v>
      </c>
      <c r="C54" s="319">
        <v>6</v>
      </c>
      <c r="D54" s="320" t="s">
        <v>1301</v>
      </c>
      <c r="E54" s="321">
        <v>2</v>
      </c>
      <c r="F54" s="320" t="s">
        <v>1302</v>
      </c>
      <c r="G54" s="321">
        <v>3</v>
      </c>
      <c r="H54" s="320" t="s">
        <v>1303</v>
      </c>
      <c r="I54" s="290">
        <v>4</v>
      </c>
      <c r="J54" s="344" t="s">
        <v>1304</v>
      </c>
      <c r="K54" s="20"/>
      <c r="L54" s="21"/>
      <c r="M54" s="345">
        <v>8</v>
      </c>
      <c r="N54" s="344" t="s">
        <v>1305</v>
      </c>
      <c r="O54" s="321">
        <v>7</v>
      </c>
      <c r="P54" s="320" t="s">
        <v>1304</v>
      </c>
      <c r="Q54" s="345">
        <v>8</v>
      </c>
      <c r="R54" s="344" t="s">
        <v>1306</v>
      </c>
      <c r="S54" s="321">
        <v>7</v>
      </c>
      <c r="T54" s="320" t="s">
        <v>1307</v>
      </c>
      <c r="U54" s="345">
        <v>2</v>
      </c>
      <c r="V54" s="344" t="s">
        <v>1308</v>
      </c>
      <c r="W54" s="321">
        <v>2</v>
      </c>
      <c r="X54" s="320" t="s">
        <v>1309</v>
      </c>
      <c r="Y54" s="290">
        <v>2</v>
      </c>
      <c r="Z54" s="344" t="s">
        <v>1310</v>
      </c>
      <c r="AA54" s="431">
        <f>SUM(C57:Z57)</f>
        <v>70</v>
      </c>
      <c r="AB54" s="445">
        <v>70</v>
      </c>
      <c r="AC54" s="419" t="s">
        <v>16</v>
      </c>
    </row>
    <row r="55" spans="1:29" ht="13.9" customHeight="1" x14ac:dyDescent="0.15">
      <c r="A55" s="423"/>
      <c r="B55" s="400"/>
      <c r="C55" s="333"/>
      <c r="D55" s="334"/>
      <c r="E55" s="350">
        <v>4</v>
      </c>
      <c r="F55" s="334" t="s">
        <v>1303</v>
      </c>
      <c r="G55" s="350">
        <v>3</v>
      </c>
      <c r="H55" s="334" t="s">
        <v>1304</v>
      </c>
      <c r="I55" s="294">
        <v>2</v>
      </c>
      <c r="J55" s="351" t="s">
        <v>1311</v>
      </c>
      <c r="K55" s="26"/>
      <c r="L55" s="27"/>
      <c r="M55" s="352"/>
      <c r="N55" s="351"/>
      <c r="O55" s="350"/>
      <c r="P55" s="334"/>
      <c r="Q55" s="352"/>
      <c r="R55" s="351"/>
      <c r="S55" s="350"/>
      <c r="T55" s="334"/>
      <c r="U55" s="352">
        <v>5</v>
      </c>
      <c r="V55" s="351" t="s">
        <v>1309</v>
      </c>
      <c r="W55" s="350">
        <v>5</v>
      </c>
      <c r="X55" s="334" t="s">
        <v>1312</v>
      </c>
      <c r="Y55" s="294"/>
      <c r="Z55" s="351"/>
      <c r="AA55" s="432"/>
      <c r="AB55" s="446"/>
      <c r="AC55" s="434"/>
    </row>
    <row r="56" spans="1:29" ht="13.9" customHeight="1" x14ac:dyDescent="0.15">
      <c r="A56" s="423"/>
      <c r="B56" s="400"/>
      <c r="C56" s="333"/>
      <c r="D56" s="334"/>
      <c r="E56" s="350"/>
      <c r="F56" s="334"/>
      <c r="G56" s="350"/>
      <c r="H56" s="334"/>
      <c r="I56" s="294"/>
      <c r="J56" s="351"/>
      <c r="K56" s="26"/>
      <c r="L56" s="27"/>
      <c r="M56" s="352"/>
      <c r="N56" s="351"/>
      <c r="O56" s="350"/>
      <c r="P56" s="334"/>
      <c r="Q56" s="352"/>
      <c r="R56" s="351"/>
      <c r="S56" s="350"/>
      <c r="T56" s="334"/>
      <c r="U56" s="352"/>
      <c r="V56" s="351"/>
      <c r="W56" s="350"/>
      <c r="X56" s="334"/>
      <c r="Y56" s="294"/>
      <c r="Z56" s="351"/>
      <c r="AA56" s="432"/>
      <c r="AB56" s="446"/>
      <c r="AC56" s="434"/>
    </row>
    <row r="57" spans="1:29" ht="13.9" customHeight="1" thickBot="1" x14ac:dyDescent="0.2">
      <c r="A57" s="423"/>
      <c r="B57" s="400"/>
      <c r="C57" s="640">
        <v>6</v>
      </c>
      <c r="D57" s="641"/>
      <c r="E57" s="640">
        <f>SUM(E54:E56)</f>
        <v>6</v>
      </c>
      <c r="F57" s="641"/>
      <c r="G57" s="640">
        <f>SUM(G54:G56)</f>
        <v>6</v>
      </c>
      <c r="H57" s="641"/>
      <c r="I57" s="642">
        <v>6</v>
      </c>
      <c r="J57" s="642"/>
      <c r="K57" s="26"/>
      <c r="L57" s="27"/>
      <c r="M57" s="642">
        <v>8</v>
      </c>
      <c r="N57" s="642"/>
      <c r="O57" s="640">
        <v>7</v>
      </c>
      <c r="P57" s="641"/>
      <c r="Q57" s="642">
        <v>8</v>
      </c>
      <c r="R57" s="642"/>
      <c r="S57" s="640">
        <v>7</v>
      </c>
      <c r="T57" s="641"/>
      <c r="U57" s="642">
        <v>7</v>
      </c>
      <c r="V57" s="642"/>
      <c r="W57" s="640">
        <v>7</v>
      </c>
      <c r="X57" s="641"/>
      <c r="Y57" s="642">
        <v>2</v>
      </c>
      <c r="Z57" s="621"/>
      <c r="AA57" s="432"/>
      <c r="AB57" s="446"/>
      <c r="AC57" s="434"/>
    </row>
    <row r="58" spans="1:29" ht="13.9" customHeight="1" x14ac:dyDescent="0.15">
      <c r="A58" s="540" t="s">
        <v>15</v>
      </c>
      <c r="B58" s="400">
        <v>35</v>
      </c>
      <c r="C58" s="274">
        <v>1</v>
      </c>
      <c r="D58" s="21" t="s">
        <v>1313</v>
      </c>
      <c r="E58" s="20">
        <v>1</v>
      </c>
      <c r="F58" s="21" t="s">
        <v>1314</v>
      </c>
      <c r="G58" s="20">
        <v>1</v>
      </c>
      <c r="H58" s="21" t="s">
        <v>1315</v>
      </c>
      <c r="I58" s="244">
        <v>1</v>
      </c>
      <c r="J58" s="17" t="s">
        <v>1316</v>
      </c>
      <c r="K58" s="20"/>
      <c r="L58" s="21"/>
      <c r="M58" s="16">
        <v>1</v>
      </c>
      <c r="N58" s="17" t="s">
        <v>1317</v>
      </c>
      <c r="O58" s="20">
        <v>1</v>
      </c>
      <c r="P58" s="21" t="s">
        <v>1318</v>
      </c>
      <c r="Q58" s="16">
        <v>1</v>
      </c>
      <c r="R58" s="17" t="s">
        <v>1319</v>
      </c>
      <c r="S58" s="20">
        <v>1</v>
      </c>
      <c r="T58" s="21" t="s">
        <v>1320</v>
      </c>
      <c r="U58" s="16">
        <v>1</v>
      </c>
      <c r="V58" s="17" t="s">
        <v>1321</v>
      </c>
      <c r="W58" s="20">
        <v>1</v>
      </c>
      <c r="X58" s="21" t="s">
        <v>1322</v>
      </c>
      <c r="Y58" s="244">
        <v>1</v>
      </c>
      <c r="Z58" s="17" t="s">
        <v>1323</v>
      </c>
      <c r="AA58" s="431">
        <f>SUM(C62:Z62)</f>
        <v>35</v>
      </c>
      <c r="AB58" s="446">
        <v>35</v>
      </c>
      <c r="AC58" s="548" t="s">
        <v>15</v>
      </c>
    </row>
    <row r="59" spans="1:29" ht="13.9" customHeight="1" x14ac:dyDescent="0.15">
      <c r="A59" s="490"/>
      <c r="B59" s="400"/>
      <c r="C59" s="114">
        <v>1</v>
      </c>
      <c r="D59" s="27" t="s">
        <v>1324</v>
      </c>
      <c r="E59" s="26">
        <v>1</v>
      </c>
      <c r="F59" s="27" t="s">
        <v>1325</v>
      </c>
      <c r="G59" s="26">
        <v>1</v>
      </c>
      <c r="H59" s="27" t="s">
        <v>1326</v>
      </c>
      <c r="I59" s="69">
        <v>1</v>
      </c>
      <c r="J59" s="23" t="s">
        <v>1327</v>
      </c>
      <c r="K59" s="26"/>
      <c r="L59" s="27"/>
      <c r="M59" s="22">
        <v>1</v>
      </c>
      <c r="N59" s="23" t="s">
        <v>1328</v>
      </c>
      <c r="O59" s="26">
        <v>1</v>
      </c>
      <c r="P59" s="27" t="s">
        <v>1329</v>
      </c>
      <c r="Q59" s="22">
        <v>1</v>
      </c>
      <c r="R59" s="23" t="s">
        <v>1330</v>
      </c>
      <c r="S59" s="26">
        <v>1</v>
      </c>
      <c r="T59" s="27" t="s">
        <v>1331</v>
      </c>
      <c r="U59" s="22">
        <v>1</v>
      </c>
      <c r="V59" s="23" t="s">
        <v>1332</v>
      </c>
      <c r="W59" s="26">
        <v>1</v>
      </c>
      <c r="X59" s="27" t="s">
        <v>1333</v>
      </c>
      <c r="Y59" s="69">
        <v>1</v>
      </c>
      <c r="Z59" s="23" t="s">
        <v>1334</v>
      </c>
      <c r="AA59" s="432"/>
      <c r="AB59" s="446"/>
      <c r="AC59" s="479"/>
    </row>
    <row r="60" spans="1:29" ht="13.9" customHeight="1" x14ac:dyDescent="0.15">
      <c r="A60" s="490"/>
      <c r="B60" s="400"/>
      <c r="C60" s="114">
        <v>1</v>
      </c>
      <c r="D60" s="27" t="s">
        <v>1335</v>
      </c>
      <c r="E60" s="26">
        <v>1</v>
      </c>
      <c r="F60" s="27" t="s">
        <v>1336</v>
      </c>
      <c r="G60" s="26">
        <v>1</v>
      </c>
      <c r="H60" s="27" t="s">
        <v>1337</v>
      </c>
      <c r="I60" s="69"/>
      <c r="J60" s="23"/>
      <c r="K60" s="26"/>
      <c r="L60" s="27"/>
      <c r="M60" s="22">
        <v>1</v>
      </c>
      <c r="N60" s="23" t="s">
        <v>1338</v>
      </c>
      <c r="O60" s="26">
        <v>1</v>
      </c>
      <c r="P60" s="27" t="s">
        <v>1339</v>
      </c>
      <c r="Q60" s="22">
        <v>1</v>
      </c>
      <c r="R60" s="23" t="s">
        <v>1340</v>
      </c>
      <c r="S60" s="26">
        <v>1</v>
      </c>
      <c r="T60" s="27" t="s">
        <v>1341</v>
      </c>
      <c r="U60" s="22">
        <v>1</v>
      </c>
      <c r="V60" s="23" t="s">
        <v>1342</v>
      </c>
      <c r="W60" s="26">
        <v>1</v>
      </c>
      <c r="X60" s="27" t="s">
        <v>1343</v>
      </c>
      <c r="Y60" s="69"/>
      <c r="Z60" s="23"/>
      <c r="AA60" s="432"/>
      <c r="AB60" s="446"/>
      <c r="AC60" s="479"/>
    </row>
    <row r="61" spans="1:29" ht="13.9" customHeight="1" x14ac:dyDescent="0.15">
      <c r="A61" s="490"/>
      <c r="B61" s="400"/>
      <c r="C61" s="114"/>
      <c r="D61" s="27"/>
      <c r="E61" s="26">
        <v>1</v>
      </c>
      <c r="F61" s="27" t="s">
        <v>1344</v>
      </c>
      <c r="G61" s="26">
        <v>1</v>
      </c>
      <c r="H61" s="27" t="s">
        <v>1345</v>
      </c>
      <c r="I61" s="69"/>
      <c r="J61" s="23"/>
      <c r="K61" s="26"/>
      <c r="L61" s="27"/>
      <c r="M61" s="22"/>
      <c r="N61" s="23"/>
      <c r="O61" s="26">
        <v>1</v>
      </c>
      <c r="P61" s="27" t="s">
        <v>1346</v>
      </c>
      <c r="Q61" s="22">
        <v>1</v>
      </c>
      <c r="R61" s="23" t="s">
        <v>1347</v>
      </c>
      <c r="S61" s="26"/>
      <c r="T61" s="27"/>
      <c r="U61" s="22"/>
      <c r="V61" s="23"/>
      <c r="W61" s="26"/>
      <c r="X61" s="27"/>
      <c r="Y61" s="69"/>
      <c r="Z61" s="23"/>
      <c r="AA61" s="432"/>
      <c r="AB61" s="446"/>
      <c r="AC61" s="479"/>
    </row>
    <row r="62" spans="1:29" ht="13.9" customHeight="1" thickBot="1" x14ac:dyDescent="0.2">
      <c r="A62" s="541"/>
      <c r="B62" s="400"/>
      <c r="C62" s="638">
        <f>SUM(C58:C61)</f>
        <v>3</v>
      </c>
      <c r="D62" s="639"/>
      <c r="E62" s="638">
        <f>SUM(E58:E61)</f>
        <v>4</v>
      </c>
      <c r="F62" s="639"/>
      <c r="G62" s="638">
        <f>SUM(G58:G61)</f>
        <v>4</v>
      </c>
      <c r="H62" s="639"/>
      <c r="I62" s="636">
        <f>SUM(I58:I61)</f>
        <v>2</v>
      </c>
      <c r="J62" s="636"/>
      <c r="K62" s="638">
        <f>SUM(K58:K61)</f>
        <v>0</v>
      </c>
      <c r="L62" s="639"/>
      <c r="M62" s="636">
        <f>SUM(M58:M61)</f>
        <v>3</v>
      </c>
      <c r="N62" s="636"/>
      <c r="O62" s="638">
        <f>SUM(O58:O61)</f>
        <v>4</v>
      </c>
      <c r="P62" s="639"/>
      <c r="Q62" s="636">
        <f>SUM(Q58:Q61)</f>
        <v>4</v>
      </c>
      <c r="R62" s="636"/>
      <c r="S62" s="638">
        <f>SUM(S58:S61)</f>
        <v>3</v>
      </c>
      <c r="T62" s="639"/>
      <c r="U62" s="636">
        <f>SUM(U58:U61)</f>
        <v>3</v>
      </c>
      <c r="V62" s="636"/>
      <c r="W62" s="638">
        <f>SUM(W58:W61)</f>
        <v>3</v>
      </c>
      <c r="X62" s="639"/>
      <c r="Y62" s="636">
        <f>SUM(Y58:Y61)</f>
        <v>2</v>
      </c>
      <c r="Z62" s="637"/>
      <c r="AA62" s="432"/>
      <c r="AB62" s="446"/>
      <c r="AC62" s="549"/>
    </row>
    <row r="63" spans="1:29" ht="13.9" customHeight="1" x14ac:dyDescent="0.15">
      <c r="A63" s="464" t="s">
        <v>23</v>
      </c>
      <c r="B63" s="427">
        <v>35</v>
      </c>
      <c r="C63" s="388">
        <v>4</v>
      </c>
      <c r="D63" s="105" t="s">
        <v>1348</v>
      </c>
      <c r="E63" s="182">
        <v>4</v>
      </c>
      <c r="F63" s="105" t="s">
        <v>1348</v>
      </c>
      <c r="G63" s="182">
        <v>3</v>
      </c>
      <c r="H63" s="105" t="s">
        <v>1349</v>
      </c>
      <c r="I63" s="83">
        <v>2</v>
      </c>
      <c r="J63" s="86" t="s">
        <v>1349</v>
      </c>
      <c r="K63" s="182"/>
      <c r="L63" s="105"/>
      <c r="M63" s="80">
        <v>2</v>
      </c>
      <c r="N63" s="86" t="s">
        <v>1348</v>
      </c>
      <c r="O63" s="182">
        <v>2</v>
      </c>
      <c r="P63" s="105" t="s">
        <v>1348</v>
      </c>
      <c r="Q63" s="80">
        <v>3</v>
      </c>
      <c r="R63" s="86" t="s">
        <v>1348</v>
      </c>
      <c r="S63" s="182">
        <v>3</v>
      </c>
      <c r="T63" s="105" t="s">
        <v>1348</v>
      </c>
      <c r="U63" s="80">
        <v>4</v>
      </c>
      <c r="V63" s="389" t="s">
        <v>1350</v>
      </c>
      <c r="W63" s="182">
        <v>6</v>
      </c>
      <c r="X63" s="390" t="s">
        <v>1350</v>
      </c>
      <c r="Y63" s="83"/>
      <c r="Z63" s="86"/>
      <c r="AA63" s="431">
        <f>SUM(C66:Z66)</f>
        <v>35</v>
      </c>
      <c r="AB63" s="445">
        <v>35</v>
      </c>
      <c r="AC63" s="413" t="s">
        <v>23</v>
      </c>
    </row>
    <row r="64" spans="1:29" ht="13.9" customHeight="1" x14ac:dyDescent="0.15">
      <c r="A64" s="423"/>
      <c r="B64" s="400"/>
      <c r="C64" s="206"/>
      <c r="D64" s="106"/>
      <c r="E64" s="183"/>
      <c r="F64" s="106"/>
      <c r="G64" s="183"/>
      <c r="H64" s="106"/>
      <c r="I64" s="72"/>
      <c r="J64" s="71"/>
      <c r="K64" s="183"/>
      <c r="L64" s="106"/>
      <c r="M64" s="75"/>
      <c r="N64" s="71"/>
      <c r="O64" s="183"/>
      <c r="P64" s="106"/>
      <c r="Q64" s="75"/>
      <c r="R64" s="101"/>
      <c r="S64" s="183">
        <v>2</v>
      </c>
      <c r="T64" s="289" t="s">
        <v>1350</v>
      </c>
      <c r="U64" s="75"/>
      <c r="V64" s="86"/>
      <c r="W64" s="183"/>
      <c r="X64" s="106"/>
      <c r="Y64" s="72"/>
      <c r="Z64" s="71"/>
      <c r="AA64" s="432"/>
      <c r="AB64" s="446"/>
      <c r="AC64" s="434"/>
    </row>
    <row r="65" spans="1:29" ht="13.9" customHeight="1" x14ac:dyDescent="0.15">
      <c r="A65" s="423"/>
      <c r="B65" s="400"/>
      <c r="C65" s="206"/>
      <c r="D65" s="106"/>
      <c r="E65" s="206"/>
      <c r="F65" s="106"/>
      <c r="G65" s="206"/>
      <c r="H65" s="106"/>
      <c r="I65" s="72"/>
      <c r="J65" s="71"/>
      <c r="K65" s="206"/>
      <c r="L65" s="106"/>
      <c r="M65" s="72"/>
      <c r="N65" s="71"/>
      <c r="O65" s="206"/>
      <c r="P65" s="106"/>
      <c r="Q65" s="72"/>
      <c r="R65" s="71"/>
      <c r="S65" s="206"/>
      <c r="T65" s="106"/>
      <c r="U65" s="72"/>
      <c r="V65" s="71"/>
      <c r="W65" s="206"/>
      <c r="X65" s="106"/>
      <c r="Y65" s="72"/>
      <c r="Z65" s="71"/>
      <c r="AA65" s="432"/>
      <c r="AB65" s="446"/>
      <c r="AC65" s="434"/>
    </row>
    <row r="66" spans="1:29" ht="13.9" customHeight="1" thickBot="1" x14ac:dyDescent="0.2">
      <c r="A66" s="444"/>
      <c r="B66" s="401"/>
      <c r="C66" s="638">
        <f>SUM(C63:C65)</f>
        <v>4</v>
      </c>
      <c r="D66" s="639"/>
      <c r="E66" s="638">
        <f>SUM(E63:E65)</f>
        <v>4</v>
      </c>
      <c r="F66" s="639"/>
      <c r="G66" s="638">
        <f>SUM(G63:G65)</f>
        <v>3</v>
      </c>
      <c r="H66" s="639"/>
      <c r="I66" s="636">
        <f>SUM(I63:I65)</f>
        <v>2</v>
      </c>
      <c r="J66" s="636"/>
      <c r="K66" s="638">
        <f>SUM(K63:K65)</f>
        <v>0</v>
      </c>
      <c r="L66" s="639"/>
      <c r="M66" s="636">
        <f>SUM(M63:M65)</f>
        <v>2</v>
      </c>
      <c r="N66" s="636"/>
      <c r="O66" s="638">
        <f>SUM(O63:O65)</f>
        <v>2</v>
      </c>
      <c r="P66" s="639"/>
      <c r="Q66" s="636">
        <f>SUM(Q63:Q65)</f>
        <v>3</v>
      </c>
      <c r="R66" s="636"/>
      <c r="S66" s="638">
        <f>SUM(S63:S65)</f>
        <v>5</v>
      </c>
      <c r="T66" s="639"/>
      <c r="U66" s="636">
        <f>SUM(U63:U65)</f>
        <v>4</v>
      </c>
      <c r="V66" s="636"/>
      <c r="W66" s="638">
        <f>SUM(W63:W65)</f>
        <v>6</v>
      </c>
      <c r="X66" s="639"/>
      <c r="Y66" s="636">
        <f>SUM(Y63:Y65)</f>
        <v>0</v>
      </c>
      <c r="Z66" s="637"/>
      <c r="AA66" s="496"/>
      <c r="AB66" s="447"/>
      <c r="AC66" s="420"/>
    </row>
    <row r="67" spans="1:29" ht="13.9" customHeight="1" x14ac:dyDescent="0.15">
      <c r="A67" s="465" t="s">
        <v>25</v>
      </c>
      <c r="B67" s="427">
        <v>12</v>
      </c>
      <c r="C67" s="388"/>
      <c r="D67" s="105"/>
      <c r="E67" s="182"/>
      <c r="F67" s="105"/>
      <c r="G67" s="182"/>
      <c r="H67" s="105"/>
      <c r="I67" s="83">
        <v>1</v>
      </c>
      <c r="J67" s="86" t="s">
        <v>1351</v>
      </c>
      <c r="K67" s="182"/>
      <c r="L67" s="105"/>
      <c r="M67" s="80">
        <v>3</v>
      </c>
      <c r="N67" s="86" t="s">
        <v>1352</v>
      </c>
      <c r="O67" s="182">
        <v>3</v>
      </c>
      <c r="P67" s="105" t="s">
        <v>1352</v>
      </c>
      <c r="Q67" s="80">
        <v>2</v>
      </c>
      <c r="R67" s="86" t="s">
        <v>1353</v>
      </c>
      <c r="S67" s="182">
        <v>3</v>
      </c>
      <c r="T67" s="105" t="s">
        <v>1351</v>
      </c>
      <c r="U67" s="80"/>
      <c r="V67" s="86"/>
      <c r="W67" s="182"/>
      <c r="X67" s="105"/>
      <c r="Y67" s="83"/>
      <c r="Z67" s="86"/>
      <c r="AA67" s="431">
        <f>SUM(C70:Z70)</f>
        <v>12</v>
      </c>
      <c r="AB67" s="445">
        <v>12</v>
      </c>
      <c r="AC67" s="476" t="s">
        <v>25</v>
      </c>
    </row>
    <row r="68" spans="1:29" ht="13.9" customHeight="1" x14ac:dyDescent="0.15">
      <c r="A68" s="466"/>
      <c r="B68" s="400"/>
      <c r="C68" s="206"/>
      <c r="D68" s="106"/>
      <c r="E68" s="183"/>
      <c r="F68" s="106"/>
      <c r="G68" s="183"/>
      <c r="H68" s="106"/>
      <c r="I68" s="72"/>
      <c r="J68" s="71"/>
      <c r="K68" s="183"/>
      <c r="L68" s="106"/>
      <c r="M68" s="75"/>
      <c r="N68" s="71"/>
      <c r="O68" s="183"/>
      <c r="P68" s="106"/>
      <c r="Q68" s="75"/>
      <c r="R68" s="71"/>
      <c r="S68" s="183"/>
      <c r="T68" s="106"/>
      <c r="U68" s="75"/>
      <c r="V68" s="71"/>
      <c r="W68" s="183"/>
      <c r="X68" s="106"/>
      <c r="Y68" s="72"/>
      <c r="Z68" s="71"/>
      <c r="AA68" s="432"/>
      <c r="AB68" s="446"/>
      <c r="AC68" s="477"/>
    </row>
    <row r="69" spans="1:29" ht="13.9" customHeight="1" x14ac:dyDescent="0.15">
      <c r="A69" s="466"/>
      <c r="B69" s="400"/>
      <c r="C69" s="114"/>
      <c r="D69" s="27"/>
      <c r="E69" s="26"/>
      <c r="F69" s="27"/>
      <c r="G69" s="26"/>
      <c r="H69" s="27"/>
      <c r="I69" s="69"/>
      <c r="J69" s="23"/>
      <c r="K69" s="26"/>
      <c r="L69" s="27"/>
      <c r="M69" s="22"/>
      <c r="N69" s="23"/>
      <c r="O69" s="26"/>
      <c r="P69" s="27"/>
      <c r="Q69" s="22"/>
      <c r="R69" s="23"/>
      <c r="S69" s="26"/>
      <c r="T69" s="27"/>
      <c r="U69" s="22"/>
      <c r="V69" s="23"/>
      <c r="W69" s="26"/>
      <c r="X69" s="27"/>
      <c r="Y69" s="69"/>
      <c r="Z69" s="23"/>
      <c r="AA69" s="432"/>
      <c r="AB69" s="446"/>
      <c r="AC69" s="477"/>
    </row>
    <row r="70" spans="1:29" ht="13.9" customHeight="1" x14ac:dyDescent="0.15">
      <c r="A70" s="467"/>
      <c r="B70" s="468"/>
      <c r="C70" s="657">
        <f>SUM(C67:C69)</f>
        <v>0</v>
      </c>
      <c r="D70" s="658"/>
      <c r="E70" s="657">
        <f>SUM(E67:E69)</f>
        <v>0</v>
      </c>
      <c r="F70" s="658"/>
      <c r="G70" s="657">
        <f>SUM(G67:G69)</f>
        <v>0</v>
      </c>
      <c r="H70" s="658"/>
      <c r="I70" s="655">
        <f>SUM(I67:I69)</f>
        <v>1</v>
      </c>
      <c r="J70" s="655"/>
      <c r="K70" s="657">
        <f>SUM(K67:K69)</f>
        <v>0</v>
      </c>
      <c r="L70" s="658"/>
      <c r="M70" s="655">
        <f>SUM(M67:M69)</f>
        <v>3</v>
      </c>
      <c r="N70" s="655"/>
      <c r="O70" s="657">
        <f>SUM(O67:O69)</f>
        <v>3</v>
      </c>
      <c r="P70" s="658"/>
      <c r="Q70" s="655">
        <f>SUM(Q67:Q69)</f>
        <v>2</v>
      </c>
      <c r="R70" s="655"/>
      <c r="S70" s="657">
        <f>SUM(S67:S69)</f>
        <v>3</v>
      </c>
      <c r="T70" s="658"/>
      <c r="U70" s="655">
        <f>SUM(U67:U69)</f>
        <v>0</v>
      </c>
      <c r="V70" s="655"/>
      <c r="W70" s="657">
        <f>SUM(W67:W69)</f>
        <v>0</v>
      </c>
      <c r="X70" s="658"/>
      <c r="Y70" s="655">
        <f>SUM(Y67:Y69)</f>
        <v>0</v>
      </c>
      <c r="Z70" s="656"/>
      <c r="AA70" s="565"/>
      <c r="AB70" s="470"/>
      <c r="AC70" s="478"/>
    </row>
    <row r="71" spans="1:29" ht="13.9" customHeight="1" x14ac:dyDescent="0.15">
      <c r="A71" s="66" t="s">
        <v>24</v>
      </c>
      <c r="B71" s="68">
        <v>23</v>
      </c>
      <c r="C71" s="220">
        <v>6</v>
      </c>
      <c r="D71" s="391" t="s">
        <v>1354</v>
      </c>
      <c r="E71" s="392">
        <v>8</v>
      </c>
      <c r="F71" s="391" t="s">
        <v>1354</v>
      </c>
      <c r="G71" s="392">
        <v>9</v>
      </c>
      <c r="H71" s="391" t="s">
        <v>1354</v>
      </c>
      <c r="I71" s="217">
        <v>6</v>
      </c>
      <c r="J71" s="393" t="s">
        <v>1354</v>
      </c>
      <c r="K71" s="392"/>
      <c r="L71" s="391"/>
      <c r="M71" s="394">
        <v>8</v>
      </c>
      <c r="N71" s="393" t="s">
        <v>1355</v>
      </c>
      <c r="O71" s="392">
        <v>8</v>
      </c>
      <c r="P71" s="391" t="s">
        <v>1355</v>
      </c>
      <c r="Q71" s="394">
        <v>8</v>
      </c>
      <c r="R71" s="393" t="s">
        <v>1355</v>
      </c>
      <c r="S71" s="392">
        <v>8</v>
      </c>
      <c r="T71" s="391" t="s">
        <v>1355</v>
      </c>
      <c r="U71" s="394">
        <v>7</v>
      </c>
      <c r="V71" s="393" t="s">
        <v>1356</v>
      </c>
      <c r="W71" s="392">
        <v>8</v>
      </c>
      <c r="X71" s="391" t="s">
        <v>1356</v>
      </c>
      <c r="Y71" s="216">
        <v>6</v>
      </c>
      <c r="Z71" s="395" t="s">
        <v>1356</v>
      </c>
      <c r="AA71" s="564">
        <f>SUM(C72:Z72)</f>
        <v>27.333333333333332</v>
      </c>
      <c r="AB71" s="428">
        <v>23</v>
      </c>
      <c r="AC71" s="435" t="s">
        <v>24</v>
      </c>
    </row>
    <row r="72" spans="1:29" ht="13.9" customHeight="1" thickBot="1" x14ac:dyDescent="0.2">
      <c r="A72" s="43" t="s">
        <v>29</v>
      </c>
      <c r="B72" s="44">
        <v>15</v>
      </c>
      <c r="C72" s="653">
        <f>$B$72*C71/45</f>
        <v>2</v>
      </c>
      <c r="D72" s="654"/>
      <c r="E72" s="653">
        <f>$B$72*E71/45</f>
        <v>2.6666666666666665</v>
      </c>
      <c r="F72" s="654"/>
      <c r="G72" s="653">
        <f t="shared" ref="G72" si="11">$B$72*G71/45</f>
        <v>3</v>
      </c>
      <c r="H72" s="654"/>
      <c r="I72" s="653">
        <f t="shared" ref="I72" si="12">$B$72*I71/45</f>
        <v>2</v>
      </c>
      <c r="J72" s="654"/>
      <c r="K72" s="653">
        <f t="shared" ref="K72" si="13">$B$72*K71/45</f>
        <v>0</v>
      </c>
      <c r="L72" s="654"/>
      <c r="M72" s="653">
        <f t="shared" ref="M72" si="14">$B$72*M71/45</f>
        <v>2.6666666666666665</v>
      </c>
      <c r="N72" s="654"/>
      <c r="O72" s="653">
        <f t="shared" ref="O72" si="15">$B$72*O71/45</f>
        <v>2.6666666666666665</v>
      </c>
      <c r="P72" s="654"/>
      <c r="Q72" s="653">
        <f t="shared" ref="Q72" si="16">$B$72*Q71/45</f>
        <v>2.6666666666666665</v>
      </c>
      <c r="R72" s="654"/>
      <c r="S72" s="653">
        <f t="shared" ref="S72" si="17">$B$72*S71/45</f>
        <v>2.6666666666666665</v>
      </c>
      <c r="T72" s="654"/>
      <c r="U72" s="653">
        <f t="shared" ref="U72" si="18">$B$72*U71/45</f>
        <v>2.3333333333333335</v>
      </c>
      <c r="V72" s="654"/>
      <c r="W72" s="653">
        <f t="shared" ref="W72" si="19">$B$72*W71/45</f>
        <v>2.6666666666666665</v>
      </c>
      <c r="X72" s="654"/>
      <c r="Y72" s="653">
        <f t="shared" ref="Y72" si="20">$B$72*Y71/45</f>
        <v>2</v>
      </c>
      <c r="Z72" s="654"/>
      <c r="AA72" s="496"/>
      <c r="AB72" s="430"/>
      <c r="AC72" s="401"/>
    </row>
    <row r="73" spans="1:29" ht="13.9" customHeight="1" x14ac:dyDescent="0.15">
      <c r="A73" s="464" t="s">
        <v>14</v>
      </c>
      <c r="B73" s="427">
        <v>35</v>
      </c>
      <c r="C73" s="388">
        <v>1</v>
      </c>
      <c r="D73" s="105" t="s">
        <v>48</v>
      </c>
      <c r="E73" s="182">
        <v>2</v>
      </c>
      <c r="F73" s="105" t="s">
        <v>48</v>
      </c>
      <c r="G73" s="182">
        <v>2</v>
      </c>
      <c r="H73" s="105" t="s">
        <v>48</v>
      </c>
      <c r="I73" s="83">
        <v>1</v>
      </c>
      <c r="J73" s="86" t="s">
        <v>48</v>
      </c>
      <c r="K73" s="182"/>
      <c r="L73" s="105"/>
      <c r="M73" s="80">
        <v>2</v>
      </c>
      <c r="N73" s="86" t="s">
        <v>48</v>
      </c>
      <c r="O73" s="182">
        <v>2</v>
      </c>
      <c r="P73" s="105" t="s">
        <v>48</v>
      </c>
      <c r="Q73" s="80">
        <v>2</v>
      </c>
      <c r="R73" s="86" t="s">
        <v>48</v>
      </c>
      <c r="S73" s="182">
        <v>1</v>
      </c>
      <c r="T73" s="105" t="s">
        <v>48</v>
      </c>
      <c r="U73" s="80">
        <v>2</v>
      </c>
      <c r="V73" s="86" t="s">
        <v>48</v>
      </c>
      <c r="W73" s="182">
        <v>2</v>
      </c>
      <c r="X73" s="105" t="s">
        <v>48</v>
      </c>
      <c r="Y73" s="83">
        <v>3</v>
      </c>
      <c r="Z73" s="86" t="s">
        <v>48</v>
      </c>
      <c r="AA73" s="431">
        <f>SUM(C77:Z77)</f>
        <v>39</v>
      </c>
      <c r="AB73" s="445">
        <v>35</v>
      </c>
      <c r="AC73" s="413" t="s">
        <v>14</v>
      </c>
    </row>
    <row r="74" spans="1:29" ht="13.9" customHeight="1" x14ac:dyDescent="0.15">
      <c r="A74" s="490"/>
      <c r="B74" s="400"/>
      <c r="C74" s="206">
        <v>3</v>
      </c>
      <c r="D74" s="106" t="s">
        <v>47</v>
      </c>
      <c r="E74" s="183">
        <v>1</v>
      </c>
      <c r="F74" s="106" t="s">
        <v>47</v>
      </c>
      <c r="G74" s="183">
        <v>1</v>
      </c>
      <c r="H74" s="106" t="s">
        <v>47</v>
      </c>
      <c r="I74" s="72">
        <v>1</v>
      </c>
      <c r="J74" s="71" t="s">
        <v>47</v>
      </c>
      <c r="K74" s="183"/>
      <c r="L74" s="106"/>
      <c r="M74" s="75"/>
      <c r="N74" s="71"/>
      <c r="O74" s="183">
        <v>1</v>
      </c>
      <c r="P74" s="106" t="s">
        <v>47</v>
      </c>
      <c r="Q74" s="75"/>
      <c r="R74" s="71"/>
      <c r="S74" s="183">
        <v>1</v>
      </c>
      <c r="T74" s="106" t="s">
        <v>47</v>
      </c>
      <c r="U74" s="75">
        <v>1</v>
      </c>
      <c r="V74" s="71" t="s">
        <v>47</v>
      </c>
      <c r="W74" s="183"/>
      <c r="X74" s="106"/>
      <c r="Y74" s="72">
        <v>3</v>
      </c>
      <c r="Z74" s="71" t="s">
        <v>47</v>
      </c>
      <c r="AA74" s="432"/>
      <c r="AB74" s="446"/>
      <c r="AC74" s="479"/>
    </row>
    <row r="75" spans="1:29" ht="13.9" customHeight="1" x14ac:dyDescent="0.15">
      <c r="A75" s="490"/>
      <c r="B75" s="400"/>
      <c r="C75" s="206">
        <v>2</v>
      </c>
      <c r="D75" s="289" t="s">
        <v>46</v>
      </c>
      <c r="E75" s="183"/>
      <c r="F75" s="106"/>
      <c r="G75" s="183"/>
      <c r="H75" s="106"/>
      <c r="I75" s="72">
        <v>1</v>
      </c>
      <c r="J75" s="298" t="s">
        <v>46</v>
      </c>
      <c r="K75" s="183"/>
      <c r="L75" s="106"/>
      <c r="M75" s="75"/>
      <c r="N75" s="71"/>
      <c r="O75" s="183"/>
      <c r="P75" s="106"/>
      <c r="Q75" s="75"/>
      <c r="R75" s="71"/>
      <c r="S75" s="183">
        <v>1</v>
      </c>
      <c r="T75" s="106" t="s">
        <v>46</v>
      </c>
      <c r="U75" s="75"/>
      <c r="V75" s="71"/>
      <c r="W75" s="183"/>
      <c r="X75" s="106"/>
      <c r="Y75" s="72">
        <v>3</v>
      </c>
      <c r="Z75" s="71" t="s">
        <v>46</v>
      </c>
      <c r="AA75" s="432"/>
      <c r="AB75" s="446"/>
      <c r="AC75" s="479"/>
    </row>
    <row r="76" spans="1:29" ht="13.9" customHeight="1" x14ac:dyDescent="0.15">
      <c r="A76" s="490"/>
      <c r="B76" s="400"/>
      <c r="C76" s="206"/>
      <c r="D76" s="106"/>
      <c r="E76" s="206"/>
      <c r="F76" s="106"/>
      <c r="G76" s="206"/>
      <c r="H76" s="106"/>
      <c r="I76" s="72"/>
      <c r="J76" s="71"/>
      <c r="K76" s="206"/>
      <c r="L76" s="106"/>
      <c r="M76" s="72"/>
      <c r="N76" s="71"/>
      <c r="O76" s="206"/>
      <c r="P76" s="106"/>
      <c r="Q76" s="72"/>
      <c r="R76" s="71"/>
      <c r="S76" s="206"/>
      <c r="T76" s="106"/>
      <c r="U76" s="72"/>
      <c r="V76" s="71"/>
      <c r="W76" s="206"/>
      <c r="X76" s="106"/>
      <c r="Y76" s="72"/>
      <c r="Z76" s="71"/>
      <c r="AA76" s="432"/>
      <c r="AB76" s="446"/>
      <c r="AC76" s="479"/>
    </row>
    <row r="77" spans="1:29" ht="13.9" customHeight="1" thickBot="1" x14ac:dyDescent="0.2">
      <c r="A77" s="491"/>
      <c r="B77" s="401"/>
      <c r="C77" s="638">
        <f>SUM(C73:C76)</f>
        <v>6</v>
      </c>
      <c r="D77" s="639"/>
      <c r="E77" s="638">
        <f>SUM(E73:E76)</f>
        <v>3</v>
      </c>
      <c r="F77" s="639"/>
      <c r="G77" s="638">
        <f>SUM(G73:G76)</f>
        <v>3</v>
      </c>
      <c r="H77" s="639"/>
      <c r="I77" s="636">
        <f>SUM(I73:I76)</f>
        <v>3</v>
      </c>
      <c r="J77" s="636"/>
      <c r="K77" s="638">
        <f>SUM(K73:K76)</f>
        <v>0</v>
      </c>
      <c r="L77" s="639"/>
      <c r="M77" s="636">
        <f>SUM(M73:M76)</f>
        <v>2</v>
      </c>
      <c r="N77" s="636"/>
      <c r="O77" s="638">
        <f>SUM(O73:O76)</f>
        <v>3</v>
      </c>
      <c r="P77" s="639"/>
      <c r="Q77" s="636">
        <f>SUM(Q73:Q76)</f>
        <v>2</v>
      </c>
      <c r="R77" s="636"/>
      <c r="S77" s="638">
        <f>SUM(S73:S76)</f>
        <v>3</v>
      </c>
      <c r="T77" s="639"/>
      <c r="U77" s="636">
        <f>SUM(U73:U76)</f>
        <v>3</v>
      </c>
      <c r="V77" s="636"/>
      <c r="W77" s="638">
        <f>SUM(W73:W76)</f>
        <v>2</v>
      </c>
      <c r="X77" s="639"/>
      <c r="Y77" s="636">
        <f>SUM(Y73:Y76)</f>
        <v>9</v>
      </c>
      <c r="Z77" s="637"/>
      <c r="AA77" s="432"/>
      <c r="AB77" s="447"/>
      <c r="AC77" s="480"/>
    </row>
    <row r="78" spans="1:29" ht="13.9" customHeight="1" x14ac:dyDescent="0.15">
      <c r="A78" s="64" t="s">
        <v>13</v>
      </c>
      <c r="B78" s="483"/>
      <c r="C78" s="388">
        <v>2</v>
      </c>
      <c r="D78" s="643"/>
      <c r="E78" s="388"/>
      <c r="F78" s="643"/>
      <c r="G78" s="388">
        <v>1</v>
      </c>
      <c r="H78" s="643"/>
      <c r="I78" s="83">
        <v>1</v>
      </c>
      <c r="J78" s="646"/>
      <c r="K78" s="388"/>
      <c r="L78" s="643"/>
      <c r="M78" s="83">
        <v>2</v>
      </c>
      <c r="N78" s="646"/>
      <c r="O78" s="388">
        <v>1</v>
      </c>
      <c r="P78" s="643"/>
      <c r="Q78" s="83">
        <v>1</v>
      </c>
      <c r="R78" s="646"/>
      <c r="S78" s="388"/>
      <c r="T78" s="643"/>
      <c r="U78" s="83">
        <v>1</v>
      </c>
      <c r="V78" s="646"/>
      <c r="W78" s="388">
        <v>1</v>
      </c>
      <c r="X78" s="643"/>
      <c r="Y78" s="83">
        <v>1</v>
      </c>
      <c r="Z78" s="649"/>
      <c r="AA78" s="545">
        <f>SUM(C81:Z81)</f>
        <v>49.996533333333339</v>
      </c>
      <c r="AB78" s="492"/>
      <c r="AC78" s="63" t="s">
        <v>13</v>
      </c>
    </row>
    <row r="79" spans="1:29" ht="13.9" customHeight="1" x14ac:dyDescent="0.15">
      <c r="A79" s="54" t="s">
        <v>26</v>
      </c>
      <c r="B79" s="483"/>
      <c r="C79" s="206">
        <v>0</v>
      </c>
      <c r="D79" s="644"/>
      <c r="E79" s="206">
        <v>1</v>
      </c>
      <c r="F79" s="644"/>
      <c r="G79" s="206">
        <v>2</v>
      </c>
      <c r="H79" s="644"/>
      <c r="I79" s="72">
        <v>1</v>
      </c>
      <c r="J79" s="647"/>
      <c r="K79" s="206"/>
      <c r="L79" s="644"/>
      <c r="M79" s="72">
        <v>1</v>
      </c>
      <c r="N79" s="647"/>
      <c r="O79" s="206">
        <v>1</v>
      </c>
      <c r="P79" s="644"/>
      <c r="Q79" s="72">
        <v>1</v>
      </c>
      <c r="R79" s="647"/>
      <c r="S79" s="206">
        <v>1</v>
      </c>
      <c r="T79" s="644"/>
      <c r="U79" s="72">
        <v>1</v>
      </c>
      <c r="V79" s="647"/>
      <c r="W79" s="206">
        <v>1</v>
      </c>
      <c r="X79" s="644"/>
      <c r="Y79" s="72">
        <v>0</v>
      </c>
      <c r="Z79" s="650"/>
      <c r="AA79" s="546"/>
      <c r="AB79" s="492"/>
      <c r="AC79" s="58" t="s">
        <v>26</v>
      </c>
    </row>
    <row r="80" spans="1:29" ht="13.9" customHeight="1" x14ac:dyDescent="0.15">
      <c r="A80" s="54" t="s">
        <v>27</v>
      </c>
      <c r="B80" s="483"/>
      <c r="C80" s="206">
        <v>2.6659999999999999</v>
      </c>
      <c r="D80" s="645"/>
      <c r="E80" s="206">
        <v>1.6659999999999999</v>
      </c>
      <c r="F80" s="645"/>
      <c r="G80" s="206">
        <v>1</v>
      </c>
      <c r="H80" s="645"/>
      <c r="I80" s="72">
        <v>1.3332999999999999</v>
      </c>
      <c r="J80" s="648"/>
      <c r="K80" s="206"/>
      <c r="L80" s="645"/>
      <c r="M80" s="72">
        <v>2.6659999999999999</v>
      </c>
      <c r="N80" s="648"/>
      <c r="O80" s="206">
        <v>2.6659999999999999</v>
      </c>
      <c r="P80" s="645"/>
      <c r="Q80" s="72">
        <v>6.6660000000000004</v>
      </c>
      <c r="R80" s="648"/>
      <c r="S80" s="206">
        <v>2.3332999999999999</v>
      </c>
      <c r="T80" s="645"/>
      <c r="U80" s="72">
        <v>1.3333333333333333</v>
      </c>
      <c r="V80" s="648"/>
      <c r="W80" s="206">
        <v>0.33329999999999999</v>
      </c>
      <c r="X80" s="645"/>
      <c r="Y80" s="72">
        <v>6.3333000000000004</v>
      </c>
      <c r="Z80" s="651"/>
      <c r="AA80" s="546"/>
      <c r="AB80" s="492"/>
      <c r="AC80" s="58" t="s">
        <v>27</v>
      </c>
    </row>
    <row r="81" spans="1:29" ht="13.9" customHeight="1" thickBot="1" x14ac:dyDescent="0.2">
      <c r="A81" s="55"/>
      <c r="B81" s="483"/>
      <c r="C81" s="589">
        <f>SUM(C78:C80)</f>
        <v>4.6660000000000004</v>
      </c>
      <c r="D81" s="582"/>
      <c r="E81" s="640">
        <f>SUM(E78:E80)</f>
        <v>2.6659999999999999</v>
      </c>
      <c r="F81" s="641"/>
      <c r="G81" s="638">
        <f>SUM(G78:G80)</f>
        <v>4</v>
      </c>
      <c r="H81" s="639"/>
      <c r="I81" s="642">
        <f>SUM(I78:I80)</f>
        <v>3.3332999999999999</v>
      </c>
      <c r="J81" s="642"/>
      <c r="K81" s="638">
        <f>SUM(K78:K80)</f>
        <v>0</v>
      </c>
      <c r="L81" s="639"/>
      <c r="M81" s="577">
        <f>SUM(M78:M80)</f>
        <v>5.6660000000000004</v>
      </c>
      <c r="N81" s="577"/>
      <c r="O81" s="589">
        <f>SUM(O78:O80)</f>
        <v>4.6660000000000004</v>
      </c>
      <c r="P81" s="582"/>
      <c r="Q81" s="577">
        <f>SUM(Q78:Q80)</f>
        <v>8.6660000000000004</v>
      </c>
      <c r="R81" s="577"/>
      <c r="S81" s="640">
        <f>SUM(S78:S80)</f>
        <v>3.3332999999999999</v>
      </c>
      <c r="T81" s="641"/>
      <c r="U81" s="642">
        <f>SUM(U78:U80)</f>
        <v>3.333333333333333</v>
      </c>
      <c r="V81" s="642"/>
      <c r="W81" s="640">
        <f>SUM(W78:W80)</f>
        <v>2.3332999999999999</v>
      </c>
      <c r="X81" s="641"/>
      <c r="Y81" s="642">
        <f>SUM(Y78:Y80)</f>
        <v>7.3333000000000004</v>
      </c>
      <c r="Z81" s="620"/>
      <c r="AA81" s="652"/>
      <c r="AB81" s="492"/>
      <c r="AC81" s="53"/>
    </row>
    <row r="82" spans="1:29" ht="13.9" customHeight="1" x14ac:dyDescent="0.15">
      <c r="A82" s="421" t="s">
        <v>28</v>
      </c>
      <c r="B82" s="500"/>
      <c r="C82" s="388"/>
      <c r="D82" s="105"/>
      <c r="E82" s="388"/>
      <c r="F82" s="105"/>
      <c r="G82" s="388"/>
      <c r="H82" s="396"/>
      <c r="I82" s="83"/>
      <c r="J82" s="86"/>
      <c r="K82" s="388"/>
      <c r="L82" s="105"/>
      <c r="M82" s="83"/>
      <c r="N82" s="86"/>
      <c r="O82" s="388"/>
      <c r="P82" s="105"/>
      <c r="Q82" s="83"/>
      <c r="R82" s="86"/>
      <c r="S82" s="397"/>
      <c r="T82" s="21"/>
      <c r="U82" s="16"/>
      <c r="V82" s="17"/>
      <c r="W82" s="20"/>
      <c r="X82" s="21"/>
      <c r="Y82" s="244"/>
      <c r="Z82" s="17"/>
      <c r="AA82" s="431">
        <f>SUM(C86:Z86)</f>
        <v>0</v>
      </c>
      <c r="AB82" s="494"/>
      <c r="AC82" s="419" t="s">
        <v>28</v>
      </c>
    </row>
    <row r="83" spans="1:29" ht="13.9" customHeight="1" x14ac:dyDescent="0.15">
      <c r="A83" s="423"/>
      <c r="B83" s="483"/>
      <c r="C83" s="206"/>
      <c r="D83" s="106"/>
      <c r="E83" s="206"/>
      <c r="F83" s="106"/>
      <c r="G83" s="206"/>
      <c r="H83" s="398"/>
      <c r="I83" s="72"/>
      <c r="J83" s="71"/>
      <c r="K83" s="206"/>
      <c r="L83" s="106"/>
      <c r="M83" s="72"/>
      <c r="N83" s="71"/>
      <c r="O83" s="206"/>
      <c r="P83" s="106"/>
      <c r="Q83" s="72"/>
      <c r="R83" s="71"/>
      <c r="S83" s="399"/>
      <c r="T83" s="27"/>
      <c r="U83" s="22"/>
      <c r="V83" s="23"/>
      <c r="W83" s="26"/>
      <c r="X83" s="27"/>
      <c r="Y83" s="69"/>
      <c r="Z83" s="23"/>
      <c r="AA83" s="432"/>
      <c r="AB83" s="492"/>
      <c r="AC83" s="434"/>
    </row>
    <row r="84" spans="1:29" ht="13.9" customHeight="1" x14ac:dyDescent="0.15">
      <c r="A84" s="423"/>
      <c r="B84" s="483"/>
      <c r="C84" s="114"/>
      <c r="D84" s="27"/>
      <c r="E84" s="26"/>
      <c r="F84" s="27"/>
      <c r="G84" s="26"/>
      <c r="H84" s="27"/>
      <c r="I84" s="69"/>
      <c r="J84" s="23"/>
      <c r="K84" s="26"/>
      <c r="L84" s="27"/>
      <c r="M84" s="22"/>
      <c r="N84" s="23"/>
      <c r="O84" s="26"/>
      <c r="P84" s="27"/>
      <c r="Q84" s="22"/>
      <c r="R84" s="23"/>
      <c r="S84" s="26"/>
      <c r="T84" s="27"/>
      <c r="U84" s="22"/>
      <c r="V84" s="23"/>
      <c r="W84" s="26"/>
      <c r="X84" s="27"/>
      <c r="Y84" s="69"/>
      <c r="Z84" s="23"/>
      <c r="AA84" s="432"/>
      <c r="AB84" s="492"/>
      <c r="AC84" s="434"/>
    </row>
    <row r="85" spans="1:29" ht="13.9" customHeight="1" x14ac:dyDescent="0.15">
      <c r="A85" s="423"/>
      <c r="B85" s="483"/>
      <c r="C85" s="114"/>
      <c r="D85" s="27"/>
      <c r="E85" s="26"/>
      <c r="F85" s="27"/>
      <c r="G85" s="26"/>
      <c r="H85" s="27"/>
      <c r="I85" s="69"/>
      <c r="J85" s="23"/>
      <c r="K85" s="26"/>
      <c r="L85" s="27"/>
      <c r="M85" s="22"/>
      <c r="N85" s="23"/>
      <c r="O85" s="26"/>
      <c r="P85" s="27"/>
      <c r="Q85" s="22"/>
      <c r="R85" s="23"/>
      <c r="S85" s="26"/>
      <c r="T85" s="27"/>
      <c r="U85" s="22"/>
      <c r="V85" s="23"/>
      <c r="W85" s="26"/>
      <c r="X85" s="27"/>
      <c r="Y85" s="69"/>
      <c r="Z85" s="23"/>
      <c r="AA85" s="432"/>
      <c r="AB85" s="492"/>
      <c r="AC85" s="434"/>
    </row>
    <row r="86" spans="1:29" ht="13.9" customHeight="1" thickBot="1" x14ac:dyDescent="0.2">
      <c r="A86" s="444"/>
      <c r="B86" s="501"/>
      <c r="C86" s="638">
        <f>SUM(C82:C85)</f>
        <v>0</v>
      </c>
      <c r="D86" s="639"/>
      <c r="E86" s="638">
        <f>SUM(E82:E85)</f>
        <v>0</v>
      </c>
      <c r="F86" s="639"/>
      <c r="G86" s="638">
        <f>SUM(G82:G85)</f>
        <v>0</v>
      </c>
      <c r="H86" s="639"/>
      <c r="I86" s="636">
        <f>SUM(I82:I85)</f>
        <v>0</v>
      </c>
      <c r="J86" s="636"/>
      <c r="K86" s="638">
        <f>SUM(K82:K85)</f>
        <v>0</v>
      </c>
      <c r="L86" s="639"/>
      <c r="M86" s="636">
        <f>SUM(M82:M85)</f>
        <v>0</v>
      </c>
      <c r="N86" s="636"/>
      <c r="O86" s="638">
        <f>SUM(O82:O85)</f>
        <v>0</v>
      </c>
      <c r="P86" s="639"/>
      <c r="Q86" s="636">
        <f>SUM(Q82:Q85)</f>
        <v>0</v>
      </c>
      <c r="R86" s="636"/>
      <c r="S86" s="638">
        <f>SUM(S82:S85)</f>
        <v>0</v>
      </c>
      <c r="T86" s="639"/>
      <c r="U86" s="636">
        <f>SUM(U82:U85)</f>
        <v>0</v>
      </c>
      <c r="V86" s="636"/>
      <c r="W86" s="638">
        <f>SUM(W82:W85)</f>
        <v>0</v>
      </c>
      <c r="X86" s="639"/>
      <c r="Y86" s="636">
        <f>SUM(Y82:Y85)</f>
        <v>0</v>
      </c>
      <c r="Z86" s="637"/>
      <c r="AA86" s="432"/>
      <c r="AB86" s="495"/>
      <c r="AC86" s="420"/>
    </row>
    <row r="87" spans="1:29" ht="22.5" customHeight="1" thickBot="1" x14ac:dyDescent="0.2">
      <c r="A87" s="12"/>
      <c r="B87" s="13">
        <f>SUM(B6:B71)+B73</f>
        <v>1015</v>
      </c>
      <c r="C87" s="534">
        <f>C12+C15+C20+C25+C30+C35+C40+C45+C50+C53+C57+C62+C66+C70+C72+C77+C81+C86</f>
        <v>94.998999999999995</v>
      </c>
      <c r="D87" s="460"/>
      <c r="E87" s="534">
        <f>E12+E15+E20+E25+E30+E35+E40+E45+E50+E53+E57+E62+E66+E70+E72+E77+E81+E86</f>
        <v>102.66566666666667</v>
      </c>
      <c r="F87" s="460"/>
      <c r="G87" s="534">
        <f t="shared" ref="G87" si="21">G12+G15+G20+G25+G30+G35+G40+G45+G50+G53+G57+G62+G66+G70+G72+G77+G81+G86</f>
        <v>126</v>
      </c>
      <c r="H87" s="460"/>
      <c r="I87" s="538">
        <f t="shared" ref="I87" si="22">I12+I15+I20+I25+I30+I35+I40+I45+I50+I53+I57+I62+I66+I70+I72+I77+I81+I86</f>
        <v>68.999299999999991</v>
      </c>
      <c r="J87" s="538"/>
      <c r="K87" s="534">
        <f t="shared" ref="K87" si="23">K12+K15+K20+K25+K30+K35+K40+K45+K50+K53+K57+K62+K66+K70+K72+K77+K81+K86</f>
        <v>0</v>
      </c>
      <c r="L87" s="460"/>
      <c r="M87" s="538">
        <f t="shared" ref="M87" si="24">M12+M15+M20+M25+M30+M35+M40+M45+M50+M53+M57+M62+M66+M70+M72+M77+M81+M86</f>
        <v>108.66566666666667</v>
      </c>
      <c r="N87" s="538"/>
      <c r="O87" s="534">
        <f t="shared" ref="O87" si="25">O12+O15+O20+O25+O30+O35+O40+O45+O50+O53+O57+O62+O66+O70+O72+O77+O81+O86</f>
        <v>103.66566666666667</v>
      </c>
      <c r="P87" s="460"/>
      <c r="Q87" s="538">
        <f t="shared" ref="Q87" si="26">Q12+Q15+Q20+Q25+Q30+Q35+Q40+Q45+Q50+Q53+Q57+Q62+Q66+Q70+Q72+Q77+Q81+Q86</f>
        <v>106.66566666666667</v>
      </c>
      <c r="R87" s="538"/>
      <c r="S87" s="534">
        <f t="shared" ref="S87" si="27">S12+S15+S20+S25+S30+S35+S40+S45+S50+S53+S57+S62+S66+S70+S72+S77+S81+S86</f>
        <v>96.666566666666668</v>
      </c>
      <c r="T87" s="460"/>
      <c r="U87" s="538">
        <f t="shared" ref="U87" si="28">U12+U15+U20+U25+U30+U35+U40+U45+U50+U53+U57+U62+U66+U70+U72+U77+U81+U86</f>
        <v>84.33326666666666</v>
      </c>
      <c r="V87" s="538"/>
      <c r="W87" s="534">
        <f t="shared" ref="W87" si="29">W12+W15+W20+W25+W30+W35+W40+W45+W50+W53+W57+W62+W66+W70+W72+W77+W81+W86</f>
        <v>99.665966666666662</v>
      </c>
      <c r="X87" s="460"/>
      <c r="Y87" s="538">
        <f t="shared" ref="Y87" si="30">Y12+Y15+Y20+Y25+Y30+Y35+Y40+Y45+Y50+Y53+Y57+Y62+Y66+Y70+Y72+Y77+Y81+Y86</f>
        <v>91.999600000000001</v>
      </c>
      <c r="Z87" s="537"/>
      <c r="AA87" s="272">
        <f>SUM(AA6:AA86)</f>
        <v>1084.3263666666667</v>
      </c>
      <c r="AB87" s="15">
        <f>SUM(AB6:AB71)+AB73</f>
        <v>1015</v>
      </c>
      <c r="AC87" s="13"/>
    </row>
  </sheetData>
  <mergeCells count="344">
    <mergeCell ref="G1:I1"/>
    <mergeCell ref="Q1:S1"/>
    <mergeCell ref="AA1:AC1"/>
    <mergeCell ref="H2:J3"/>
    <mergeCell ref="R2:T3"/>
    <mergeCell ref="AB2:AG3"/>
    <mergeCell ref="W4:X4"/>
    <mergeCell ref="Y4:Z4"/>
    <mergeCell ref="AA4:AA5"/>
    <mergeCell ref="AB4:AB5"/>
    <mergeCell ref="AC4:AC5"/>
    <mergeCell ref="A6:A12"/>
    <mergeCell ref="B6:B15"/>
    <mergeCell ref="AA6:AA12"/>
    <mergeCell ref="AB6:AB15"/>
    <mergeCell ref="AC6:AC12"/>
    <mergeCell ref="K4:L4"/>
    <mergeCell ref="M4:N4"/>
    <mergeCell ref="O4:P4"/>
    <mergeCell ref="Q4:R4"/>
    <mergeCell ref="S4:T4"/>
    <mergeCell ref="U4:V4"/>
    <mergeCell ref="A4:A5"/>
    <mergeCell ref="B4:B5"/>
    <mergeCell ref="C4:D4"/>
    <mergeCell ref="E4:F4"/>
    <mergeCell ref="G4:H4"/>
    <mergeCell ref="I4:J4"/>
    <mergeCell ref="O12:P12"/>
    <mergeCell ref="Q12:R12"/>
    <mergeCell ref="S12:T12"/>
    <mergeCell ref="U12:V12"/>
    <mergeCell ref="W12:X12"/>
    <mergeCell ref="Y12:Z12"/>
    <mergeCell ref="C12:D12"/>
    <mergeCell ref="E12:F12"/>
    <mergeCell ref="G12:H12"/>
    <mergeCell ref="I12:J12"/>
    <mergeCell ref="K12:L12"/>
    <mergeCell ref="M12:N12"/>
    <mergeCell ref="A13:A15"/>
    <mergeCell ref="AA13:AA15"/>
    <mergeCell ref="AC13:AC15"/>
    <mergeCell ref="C15:D15"/>
    <mergeCell ref="E15:F15"/>
    <mergeCell ref="G15:H15"/>
    <mergeCell ref="I15:J15"/>
    <mergeCell ref="K15:L15"/>
    <mergeCell ref="M15:N15"/>
    <mergeCell ref="O15:P15"/>
    <mergeCell ref="AC16:AC20"/>
    <mergeCell ref="C20:D20"/>
    <mergeCell ref="E20:F20"/>
    <mergeCell ref="G20:H20"/>
    <mergeCell ref="I20:J20"/>
    <mergeCell ref="K20:L20"/>
    <mergeCell ref="M20:N20"/>
    <mergeCell ref="O20:P20"/>
    <mergeCell ref="Q15:R15"/>
    <mergeCell ref="S15:T15"/>
    <mergeCell ref="U15:V15"/>
    <mergeCell ref="W15:X15"/>
    <mergeCell ref="Y15:Z15"/>
    <mergeCell ref="Q20:R20"/>
    <mergeCell ref="S20:T20"/>
    <mergeCell ref="U20:V20"/>
    <mergeCell ref="W20:X20"/>
    <mergeCell ref="Y20:Z20"/>
    <mergeCell ref="A21:A25"/>
    <mergeCell ref="B21:B25"/>
    <mergeCell ref="AA21:AA25"/>
    <mergeCell ref="AB21:AB25"/>
    <mergeCell ref="U25:V25"/>
    <mergeCell ref="W25:X25"/>
    <mergeCell ref="Y25:Z25"/>
    <mergeCell ref="AA16:AA20"/>
    <mergeCell ref="AB16:AB20"/>
    <mergeCell ref="A16:A20"/>
    <mergeCell ref="B16:B20"/>
    <mergeCell ref="I30:J30"/>
    <mergeCell ref="K30:L30"/>
    <mergeCell ref="AC21:AC25"/>
    <mergeCell ref="C25:D25"/>
    <mergeCell ref="E25:F25"/>
    <mergeCell ref="G25:H25"/>
    <mergeCell ref="I25:J25"/>
    <mergeCell ref="K25:L25"/>
    <mergeCell ref="M25:N25"/>
    <mergeCell ref="O25:P25"/>
    <mergeCell ref="Q25:R25"/>
    <mergeCell ref="S25:T25"/>
    <mergeCell ref="Y30:Z30"/>
    <mergeCell ref="A31:A35"/>
    <mergeCell ref="B31:B35"/>
    <mergeCell ref="AA31:AA35"/>
    <mergeCell ref="AB31:AB35"/>
    <mergeCell ref="AC31:AC35"/>
    <mergeCell ref="C35:D35"/>
    <mergeCell ref="E35:F35"/>
    <mergeCell ref="G35:H35"/>
    <mergeCell ref="I35:J35"/>
    <mergeCell ref="M30:N30"/>
    <mergeCell ref="O30:P30"/>
    <mergeCell ref="Q30:R30"/>
    <mergeCell ref="S30:T30"/>
    <mergeCell ref="U30:V30"/>
    <mergeCell ref="W30:X30"/>
    <mergeCell ref="A26:A30"/>
    <mergeCell ref="B26:B30"/>
    <mergeCell ref="AA26:AA30"/>
    <mergeCell ref="AB26:AB30"/>
    <mergeCell ref="AC26:AC30"/>
    <mergeCell ref="C30:D30"/>
    <mergeCell ref="E30:F30"/>
    <mergeCell ref="G30:H30"/>
    <mergeCell ref="W35:X35"/>
    <mergeCell ref="Y35:Z35"/>
    <mergeCell ref="A36:A40"/>
    <mergeCell ref="B36:B40"/>
    <mergeCell ref="AA36:AA40"/>
    <mergeCell ref="AB36:AB40"/>
    <mergeCell ref="U40:V40"/>
    <mergeCell ref="W40:X40"/>
    <mergeCell ref="Y40:Z40"/>
    <mergeCell ref="K35:L35"/>
    <mergeCell ref="M35:N35"/>
    <mergeCell ref="O35:P35"/>
    <mergeCell ref="Q35:R35"/>
    <mergeCell ref="S35:T35"/>
    <mergeCell ref="U35:V35"/>
    <mergeCell ref="I45:J45"/>
    <mergeCell ref="K45:L45"/>
    <mergeCell ref="AC36:AC40"/>
    <mergeCell ref="C40:D40"/>
    <mergeCell ref="E40:F40"/>
    <mergeCell ref="G40:H40"/>
    <mergeCell ref="I40:J40"/>
    <mergeCell ref="K40:L40"/>
    <mergeCell ref="M40:N40"/>
    <mergeCell ref="O40:P40"/>
    <mergeCell ref="Q40:R40"/>
    <mergeCell ref="S40:T40"/>
    <mergeCell ref="Y45:Z45"/>
    <mergeCell ref="A46:A50"/>
    <mergeCell ref="B46:B53"/>
    <mergeCell ref="AA46:AA50"/>
    <mergeCell ref="AB46:AB53"/>
    <mergeCell ref="AC46:AC50"/>
    <mergeCell ref="C50:D50"/>
    <mergeCell ref="E50:F50"/>
    <mergeCell ref="G50:H50"/>
    <mergeCell ref="I50:J50"/>
    <mergeCell ref="M45:N45"/>
    <mergeCell ref="O45:P45"/>
    <mergeCell ref="Q45:R45"/>
    <mergeCell ref="S45:T45"/>
    <mergeCell ref="U45:V45"/>
    <mergeCell ref="W45:X45"/>
    <mergeCell ref="A41:A45"/>
    <mergeCell ref="B41:B45"/>
    <mergeCell ref="AA41:AA45"/>
    <mergeCell ref="AB41:AB45"/>
    <mergeCell ref="AC41:AC45"/>
    <mergeCell ref="C45:D45"/>
    <mergeCell ref="E45:F45"/>
    <mergeCell ref="G45:H45"/>
    <mergeCell ref="W50:X50"/>
    <mergeCell ref="Y50:Z50"/>
    <mergeCell ref="A51:A53"/>
    <mergeCell ref="AA51:AA53"/>
    <mergeCell ref="AC51:AC53"/>
    <mergeCell ref="C53:D53"/>
    <mergeCell ref="E53:F53"/>
    <mergeCell ref="G53:H53"/>
    <mergeCell ref="I53:J53"/>
    <mergeCell ref="K53:L53"/>
    <mergeCell ref="K50:L50"/>
    <mergeCell ref="M50:N50"/>
    <mergeCell ref="O50:P50"/>
    <mergeCell ref="Q50:R50"/>
    <mergeCell ref="S50:T50"/>
    <mergeCell ref="U50:V50"/>
    <mergeCell ref="Y53:Z53"/>
    <mergeCell ref="A54:A57"/>
    <mergeCell ref="B54:B57"/>
    <mergeCell ref="AA54:AA57"/>
    <mergeCell ref="AB54:AB57"/>
    <mergeCell ref="AC54:AC57"/>
    <mergeCell ref="C57:D57"/>
    <mergeCell ref="E57:F57"/>
    <mergeCell ref="G57:H57"/>
    <mergeCell ref="I57:J57"/>
    <mergeCell ref="M53:N53"/>
    <mergeCell ref="O53:P53"/>
    <mergeCell ref="Q53:R53"/>
    <mergeCell ref="S53:T53"/>
    <mergeCell ref="U53:V53"/>
    <mergeCell ref="W53:X53"/>
    <mergeCell ref="Y57:Z57"/>
    <mergeCell ref="A58:A62"/>
    <mergeCell ref="B58:B62"/>
    <mergeCell ref="AA58:AA62"/>
    <mergeCell ref="AB58:AB62"/>
    <mergeCell ref="AC58:AC62"/>
    <mergeCell ref="C62:D62"/>
    <mergeCell ref="E62:F62"/>
    <mergeCell ref="G62:H62"/>
    <mergeCell ref="I62:J62"/>
    <mergeCell ref="M57:N57"/>
    <mergeCell ref="O57:P57"/>
    <mergeCell ref="Q57:R57"/>
    <mergeCell ref="S57:T57"/>
    <mergeCell ref="U57:V57"/>
    <mergeCell ref="W57:X57"/>
    <mergeCell ref="W62:X62"/>
    <mergeCell ref="Y62:Z62"/>
    <mergeCell ref="A63:A66"/>
    <mergeCell ref="B63:B66"/>
    <mergeCell ref="AA63:AA66"/>
    <mergeCell ref="AB63:AB66"/>
    <mergeCell ref="U66:V66"/>
    <mergeCell ref="W66:X66"/>
    <mergeCell ref="Y66:Z66"/>
    <mergeCell ref="K62:L62"/>
    <mergeCell ref="M62:N62"/>
    <mergeCell ref="O62:P62"/>
    <mergeCell ref="Q62:R62"/>
    <mergeCell ref="S62:T62"/>
    <mergeCell ref="U62:V62"/>
    <mergeCell ref="AC63:AC66"/>
    <mergeCell ref="C66:D66"/>
    <mergeCell ref="E66:F66"/>
    <mergeCell ref="G66:H66"/>
    <mergeCell ref="I66:J66"/>
    <mergeCell ref="K66:L66"/>
    <mergeCell ref="M66:N66"/>
    <mergeCell ref="O66:P66"/>
    <mergeCell ref="Q66:R66"/>
    <mergeCell ref="S66:T66"/>
    <mergeCell ref="A67:A70"/>
    <mergeCell ref="B67:B70"/>
    <mergeCell ref="AA67:AA70"/>
    <mergeCell ref="AB67:AB70"/>
    <mergeCell ref="AC67:AC70"/>
    <mergeCell ref="C70:D70"/>
    <mergeCell ref="E70:F70"/>
    <mergeCell ref="G70:H70"/>
    <mergeCell ref="I70:J70"/>
    <mergeCell ref="K70:L70"/>
    <mergeCell ref="AC71:AC72"/>
    <mergeCell ref="C72:D72"/>
    <mergeCell ref="E72:F72"/>
    <mergeCell ref="G72:H72"/>
    <mergeCell ref="I72:J72"/>
    <mergeCell ref="K72:L72"/>
    <mergeCell ref="M72:N72"/>
    <mergeCell ref="M70:N70"/>
    <mergeCell ref="O70:P70"/>
    <mergeCell ref="Q70:R70"/>
    <mergeCell ref="S70:T70"/>
    <mergeCell ref="U70:V70"/>
    <mergeCell ref="W70:X70"/>
    <mergeCell ref="O72:P72"/>
    <mergeCell ref="Q72:R72"/>
    <mergeCell ref="S72:T72"/>
    <mergeCell ref="U72:V72"/>
    <mergeCell ref="W72:X72"/>
    <mergeCell ref="Y72:Z72"/>
    <mergeCell ref="Y70:Z70"/>
    <mergeCell ref="AA71:AA72"/>
    <mergeCell ref="AB71:AB72"/>
    <mergeCell ref="A73:A77"/>
    <mergeCell ref="B73:B77"/>
    <mergeCell ref="AA73:AA77"/>
    <mergeCell ref="AB73:AB77"/>
    <mergeCell ref="AC73:AC77"/>
    <mergeCell ref="C77:D77"/>
    <mergeCell ref="E77:F77"/>
    <mergeCell ref="G77:H77"/>
    <mergeCell ref="I77:J77"/>
    <mergeCell ref="K77:L77"/>
    <mergeCell ref="T78:T80"/>
    <mergeCell ref="V78:V80"/>
    <mergeCell ref="X78:X80"/>
    <mergeCell ref="Z78:Z80"/>
    <mergeCell ref="AA78:AA81"/>
    <mergeCell ref="AB78:AB81"/>
    <mergeCell ref="Y77:Z77"/>
    <mergeCell ref="B78:B81"/>
    <mergeCell ref="D78:D80"/>
    <mergeCell ref="F78:F80"/>
    <mergeCell ref="H78:H80"/>
    <mergeCell ref="J78:J80"/>
    <mergeCell ref="L78:L80"/>
    <mergeCell ref="N78:N80"/>
    <mergeCell ref="P78:P80"/>
    <mergeCell ref="R78:R80"/>
    <mergeCell ref="M77:N77"/>
    <mergeCell ref="O77:P77"/>
    <mergeCell ref="Q77:R77"/>
    <mergeCell ref="S77:T77"/>
    <mergeCell ref="U77:V77"/>
    <mergeCell ref="W77:X77"/>
    <mergeCell ref="O81:P81"/>
    <mergeCell ref="Q81:R81"/>
    <mergeCell ref="S81:T81"/>
    <mergeCell ref="U81:V81"/>
    <mergeCell ref="W81:X81"/>
    <mergeCell ref="Y81:Z81"/>
    <mergeCell ref="C81:D81"/>
    <mergeCell ref="E81:F81"/>
    <mergeCell ref="G81:H81"/>
    <mergeCell ref="I81:J81"/>
    <mergeCell ref="K81:L81"/>
    <mergeCell ref="M81:N81"/>
    <mergeCell ref="A82:A86"/>
    <mergeCell ref="B82:B86"/>
    <mergeCell ref="AA82:AA86"/>
    <mergeCell ref="AB82:AB86"/>
    <mergeCell ref="AC82:AC86"/>
    <mergeCell ref="C86:D86"/>
    <mergeCell ref="E86:F86"/>
    <mergeCell ref="G86:H86"/>
    <mergeCell ref="I86:J86"/>
    <mergeCell ref="K86:L86"/>
    <mergeCell ref="U87:V87"/>
    <mergeCell ref="W87:X87"/>
    <mergeCell ref="Y87:Z87"/>
    <mergeCell ref="Y86:Z86"/>
    <mergeCell ref="C87:D87"/>
    <mergeCell ref="E87:F87"/>
    <mergeCell ref="G87:H87"/>
    <mergeCell ref="I87:J87"/>
    <mergeCell ref="K87:L87"/>
    <mergeCell ref="M87:N87"/>
    <mergeCell ref="O87:P87"/>
    <mergeCell ref="Q87:R87"/>
    <mergeCell ref="S87:T87"/>
    <mergeCell ref="M86:N86"/>
    <mergeCell ref="O86:P86"/>
    <mergeCell ref="Q86:R86"/>
    <mergeCell ref="S86:T86"/>
    <mergeCell ref="U86:V86"/>
    <mergeCell ref="W86:X86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63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第１学年</vt:lpstr>
      <vt:lpstr>第２学年 </vt:lpstr>
      <vt:lpstr>第３学年</vt:lpstr>
      <vt:lpstr>第４学年</vt:lpstr>
      <vt:lpstr>第５学年</vt:lpstr>
      <vt:lpstr>第６学年</vt:lpstr>
      <vt:lpstr>第１学年!Print_Area</vt:lpstr>
      <vt:lpstr>'第２学年 '!Print_Area</vt:lpstr>
      <vt:lpstr>第３学年!Print_Area</vt:lpstr>
      <vt:lpstr>第４学年!Print_Area</vt:lpstr>
      <vt:lpstr>第５学年!Print_Area</vt:lpstr>
      <vt:lpstr>第６学年!Print_Area</vt:lpstr>
    </vt:vector>
  </TitlesOfParts>
  <Company>江戸川区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全庁ＬＡＮ利用者</dc:creator>
  <cp:lastModifiedBy>tu913780</cp:lastModifiedBy>
  <cp:lastPrinted>2024-12-11T09:11:49Z</cp:lastPrinted>
  <dcterms:created xsi:type="dcterms:W3CDTF">2015-11-04T05:11:21Z</dcterms:created>
  <dcterms:modified xsi:type="dcterms:W3CDTF">2026-04-30T02:57:21Z</dcterms:modified>
</cp:coreProperties>
</file>